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Tameside\Report\Report Sections For Website\"/>
    </mc:Choice>
  </mc:AlternateContent>
  <xr:revisionPtr revIDLastSave="0" documentId="13_ncr:1_{1B703FCC-23E1-4381-B78B-ADCF0CB61BF1}" xr6:coauthVersionLast="44" xr6:coauthVersionMax="44" xr10:uidLastSave="{00000000-0000-0000-0000-000000000000}"/>
  <bookViews>
    <workbookView xWindow="-120" yWindow="-120" windowWidth="19440" windowHeight="15000" firstSheet="6" activeTab="7" xr2:uid="{F27CF389-A8E5-463A-86EA-7BC47C141AFF}"/>
  </bookViews>
  <sheets>
    <sheet name="Key Centre Notes" sheetId="1" r:id="rId1"/>
    <sheet name="Cordon Map" sheetId="2" r:id="rId2"/>
    <sheet name="Table 17 Key Centre Surveys AM" sheetId="3" r:id="rId3"/>
    <sheet name="Table 18 Key Centre Surveys OP" sheetId="4" r:id="rId4"/>
    <sheet name="Table 19 Key Centre Surveys PM" sheetId="5" r:id="rId5"/>
    <sheet name="Tables 20-22 KC New Dev" sheetId="6" r:id="rId6"/>
    <sheet name="Tab 23  KC Traffic Trend" sheetId="7" r:id="rId7"/>
    <sheet name="Tab 24  KC New Dev Trend" sheetId="8" r:id="rId8"/>
    <sheet name="Tab 25 New Dev Ped Trend" sheetId="9" r:id="rId9"/>
    <sheet name="Tabs 26 &amp; 27 KC Car Occupancy" sheetId="10" r:id="rId10"/>
    <sheet name="Table 28 &amp; 29 Rail Met to KC" sheetId="11" r:id="rId11"/>
    <sheet name="Table 30 Walk to KC" sheetId="12" r:id="rId12"/>
    <sheet name="Table 31 KC Car&amp;Non-CarTrip" sheetId="13" r:id="rId13"/>
  </sheets>
  <externalReferences>
    <externalReference r:id="rId14"/>
    <externalReference r:id="rId15"/>
    <externalReference r:id="rId16"/>
    <externalReference r:id="rId17"/>
  </externalReferences>
  <definedNames>
    <definedName name="_Toc174354940" localSheetId="0">'Key Centre Notes'!#REF!</definedName>
    <definedName name="_Toc243370737" localSheetId="6">'Tab 23  KC Traffic Trend'!#REF!</definedName>
    <definedName name="_Toc243370737" localSheetId="7">'Tab 24  KC New Dev Trend'!#REF!</definedName>
    <definedName name="_Toc243370737" localSheetId="8">'Tab 25 New Dev Ped Trend'!#REF!</definedName>
    <definedName name="_Toc243370739" localSheetId="12">'Table 31 KC Car&amp;Non-CarTrip'!#REF!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Period" localSheetId="6">#REF!</definedName>
    <definedName name="Period" localSheetId="3">#REF!</definedName>
    <definedName name="Period" localSheetId="4">#REF!</definedName>
    <definedName name="Period" localSheetId="12">#REF!</definedName>
    <definedName name="Period" localSheetId="5">#REF!</definedName>
    <definedName name="Period">#REF!</definedName>
    <definedName name="_xlnm.Print_Area" localSheetId="1">'Cordon Map'!$B$1:$U$52</definedName>
    <definedName name="_xlnm.Print_Area" localSheetId="6">'Tab 23  KC Traffic Trend'!$A$1:$V$51</definedName>
    <definedName name="_xlnm.Print_Area" localSheetId="7">'Tab 24  KC New Dev Trend'!$A$1:$W$52</definedName>
    <definedName name="_xlnm.Print_Area" localSheetId="8">'Tab 25 New Dev Ped Trend'!$A$1:$W$52</definedName>
    <definedName name="_xlnm.Print_Area" localSheetId="2">'Table 17 Key Centre Surveys AM'!$A$1:$N$41</definedName>
    <definedName name="_xlnm.Print_Area" localSheetId="3">'Table 18 Key Centre Surveys OP'!$A$1:$N$44</definedName>
    <definedName name="_xlnm.Print_Area" localSheetId="4">'Table 19 Key Centre Surveys PM'!$A$1:$O$46</definedName>
    <definedName name="_xlnm.Print_Area" localSheetId="10">'Table 28 &amp; 29 Rail Met to KC'!$A$1:$H$50</definedName>
    <definedName name="_xlnm.Print_Area" localSheetId="11">'Table 30 Walk to KC'!$A$1:$G$50</definedName>
    <definedName name="_xlnm.Print_Area" localSheetId="12">'Table 31 KC Car&amp;Non-CarTrip'!$A$1:$V$61</definedName>
    <definedName name="_xlnm.Print_Area" localSheetId="5">'Tables 20-22 KC New Dev'!$A$1:$L$82</definedName>
    <definedName name="_xlnm.Print_Area" localSheetId="9">'Tabs 26 &amp; 27 KC Car Occupancy'!$A$1:$I$33</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9" i="13" l="1"/>
  <c r="G59" i="13"/>
  <c r="E59" i="13"/>
  <c r="D59" i="13"/>
  <c r="C59" i="13"/>
  <c r="K58" i="13"/>
  <c r="I58" i="13"/>
  <c r="I59" i="13" s="1"/>
  <c r="H40" i="13"/>
  <c r="G40" i="13"/>
  <c r="E40" i="13"/>
  <c r="D40" i="13"/>
  <c r="C40" i="13"/>
  <c r="J39" i="13"/>
  <c r="I39" i="13"/>
  <c r="I40" i="13" s="1"/>
  <c r="H21" i="13"/>
  <c r="G21" i="13"/>
  <c r="E21" i="13"/>
  <c r="D21" i="13"/>
  <c r="C21" i="13"/>
  <c r="I20" i="13"/>
  <c r="K20" i="13" s="1"/>
  <c r="D19" i="12"/>
  <c r="C19" i="12"/>
  <c r="B19" i="12"/>
  <c r="D33" i="11"/>
  <c r="C33" i="11"/>
  <c r="B33" i="11"/>
  <c r="D21" i="11"/>
  <c r="C21" i="11"/>
  <c r="B21" i="11"/>
  <c r="H29" i="8"/>
  <c r="G29" i="8"/>
  <c r="E29" i="8"/>
  <c r="D29" i="8"/>
  <c r="C29" i="8"/>
  <c r="I28" i="8"/>
  <c r="I29" i="8" s="1"/>
  <c r="I27" i="8"/>
  <c r="I26" i="8"/>
  <c r="I25" i="8"/>
  <c r="I24" i="8"/>
  <c r="I23" i="8"/>
  <c r="I22" i="8"/>
  <c r="I21" i="8"/>
  <c r="E20" i="8"/>
  <c r="D20" i="8"/>
  <c r="C20" i="8"/>
  <c r="I19" i="8"/>
  <c r="I20" i="8" s="1"/>
  <c r="I18" i="8"/>
  <c r="I17" i="8"/>
  <c r="I16" i="8"/>
  <c r="I15" i="8"/>
  <c r="I14" i="8"/>
  <c r="I13" i="8"/>
  <c r="I12" i="8"/>
  <c r="I11" i="8"/>
  <c r="H11" i="8"/>
  <c r="G11" i="8"/>
  <c r="E11" i="8"/>
  <c r="D11" i="8"/>
  <c r="C11" i="8"/>
  <c r="I10" i="8"/>
  <c r="I9" i="8"/>
  <c r="I8" i="8"/>
  <c r="I7" i="8"/>
  <c r="I6" i="8"/>
  <c r="I5" i="8"/>
  <c r="I4" i="8"/>
  <c r="I3" i="8"/>
  <c r="I48" i="7"/>
  <c r="H48" i="7"/>
  <c r="G48" i="7"/>
  <c r="F48" i="7"/>
  <c r="E48" i="7"/>
  <c r="D48" i="7"/>
  <c r="C48" i="7"/>
  <c r="R25" i="7"/>
  <c r="Q25" i="7"/>
  <c r="P25" i="7"/>
  <c r="O25" i="7"/>
  <c r="N25" i="7"/>
  <c r="M25" i="7"/>
  <c r="L25" i="7"/>
  <c r="I25" i="7"/>
  <c r="H25" i="7"/>
  <c r="G25" i="7"/>
  <c r="F25" i="7"/>
  <c r="E25" i="7"/>
  <c r="D25" i="7"/>
  <c r="C25" i="7"/>
  <c r="K25" i="6"/>
  <c r="J25" i="6"/>
  <c r="I25" i="6"/>
  <c r="L25" i="6" s="1"/>
  <c r="G25" i="6"/>
  <c r="F25" i="6"/>
  <c r="E25" i="6"/>
  <c r="D25" i="6"/>
  <c r="C25" i="6"/>
  <c r="L24" i="6"/>
  <c r="L23" i="6"/>
  <c r="L22" i="6"/>
  <c r="L21" i="6"/>
  <c r="K16" i="6"/>
  <c r="K17" i="6" s="1"/>
  <c r="J16" i="6"/>
  <c r="L16" i="6" s="1"/>
  <c r="I16" i="6"/>
  <c r="I17" i="6" s="1"/>
  <c r="G16" i="6"/>
  <c r="F16" i="6"/>
  <c r="E16" i="6"/>
  <c r="D16" i="6"/>
  <c r="C16" i="6"/>
  <c r="L15" i="6"/>
  <c r="L14" i="6"/>
  <c r="L13" i="6"/>
  <c r="L12" i="6"/>
  <c r="K7" i="6"/>
  <c r="K8" i="6" s="1"/>
  <c r="J7" i="6"/>
  <c r="L7" i="6" s="1"/>
  <c r="I7" i="6"/>
  <c r="I8" i="6" s="1"/>
  <c r="G7" i="6"/>
  <c r="F7" i="6"/>
  <c r="E7" i="6"/>
  <c r="D7" i="6"/>
  <c r="C7" i="6"/>
  <c r="L6" i="6"/>
  <c r="L5" i="6"/>
  <c r="L4" i="6"/>
  <c r="L3" i="6"/>
  <c r="H31" i="5"/>
  <c r="G31" i="5"/>
  <c r="F31" i="5"/>
  <c r="E31" i="5"/>
  <c r="D31" i="5"/>
  <c r="C31" i="5"/>
  <c r="M26" i="5"/>
  <c r="M27" i="5" s="1"/>
  <c r="L26" i="5"/>
  <c r="L27" i="5" s="1"/>
  <c r="K26" i="5"/>
  <c r="J26" i="5"/>
  <c r="I26" i="5"/>
  <c r="I27" i="5" s="1"/>
  <c r="G26" i="5"/>
  <c r="F26" i="5"/>
  <c r="E26" i="5"/>
  <c r="D26" i="5"/>
  <c r="C26" i="5"/>
  <c r="N25" i="5"/>
  <c r="N24" i="5"/>
  <c r="N23" i="5"/>
  <c r="N22" i="5"/>
  <c r="N21" i="5"/>
  <c r="N20" i="5"/>
  <c r="N19" i="5"/>
  <c r="N18" i="5"/>
  <c r="N17" i="5"/>
  <c r="N16" i="5"/>
  <c r="N15" i="5"/>
  <c r="N14" i="5"/>
  <c r="N13" i="5"/>
  <c r="N12" i="5"/>
  <c r="N11" i="5"/>
  <c r="N10" i="5"/>
  <c r="N9" i="5"/>
  <c r="N8" i="5"/>
  <c r="N7" i="5"/>
  <c r="N6" i="5"/>
  <c r="N5" i="5"/>
  <c r="N4" i="5"/>
  <c r="N26" i="5" s="1"/>
  <c r="N3" i="5"/>
  <c r="O26" i="5" s="1"/>
  <c r="H31" i="4"/>
  <c r="G31" i="4"/>
  <c r="F31" i="4"/>
  <c r="E31" i="4"/>
  <c r="D31" i="4"/>
  <c r="C31" i="4"/>
  <c r="M26" i="4"/>
  <c r="L26" i="4"/>
  <c r="K26" i="4"/>
  <c r="J26" i="4"/>
  <c r="I26" i="4"/>
  <c r="G26" i="4"/>
  <c r="F26" i="4"/>
  <c r="E26" i="4"/>
  <c r="D26" i="4"/>
  <c r="C26" i="4"/>
  <c r="N25" i="4"/>
  <c r="N24" i="4"/>
  <c r="N23" i="4"/>
  <c r="N22" i="4"/>
  <c r="N21" i="4"/>
  <c r="N20" i="4"/>
  <c r="N19" i="4"/>
  <c r="N18" i="4"/>
  <c r="N17" i="4"/>
  <c r="N16" i="4"/>
  <c r="N15" i="4"/>
  <c r="N14" i="4"/>
  <c r="N13" i="4"/>
  <c r="N12" i="4"/>
  <c r="N11" i="4"/>
  <c r="N10" i="4"/>
  <c r="N9" i="4"/>
  <c r="N8" i="4"/>
  <c r="N7" i="4"/>
  <c r="N6" i="4"/>
  <c r="N5" i="4"/>
  <c r="N4" i="4"/>
  <c r="N3" i="4"/>
  <c r="O26" i="4" s="1"/>
  <c r="H31" i="3"/>
  <c r="G31" i="3"/>
  <c r="F31" i="3"/>
  <c r="E31" i="3"/>
  <c r="D31" i="3"/>
  <c r="C31" i="3"/>
  <c r="O26" i="3"/>
  <c r="N26" i="3"/>
  <c r="M26" i="3"/>
  <c r="L26" i="3"/>
  <c r="K26" i="3"/>
  <c r="J26" i="3"/>
  <c r="I26" i="3"/>
  <c r="G26" i="3"/>
  <c r="F26" i="3"/>
  <c r="E26" i="3"/>
  <c r="D26" i="3"/>
  <c r="C26" i="3"/>
  <c r="N27" i="5" l="1"/>
  <c r="K27" i="5"/>
  <c r="J27" i="5"/>
  <c r="J26" i="6"/>
  <c r="K26" i="6"/>
  <c r="I26" i="6"/>
  <c r="K39" i="13"/>
  <c r="J58" i="13"/>
  <c r="J8" i="6"/>
  <c r="J17" i="6"/>
  <c r="I21" i="13"/>
  <c r="N26" i="4"/>
  <c r="L27" i="4" s="1"/>
  <c r="J20" i="13"/>
  <c r="M27" i="4" l="1"/>
  <c r="I27" i="4"/>
  <c r="N27" i="4"/>
  <c r="J27" i="4"/>
  <c r="K27" i="4"/>
</calcChain>
</file>

<file path=xl/sharedStrings.xml><?xml version="1.0" encoding="utf-8"?>
<sst xmlns="http://schemas.openxmlformats.org/spreadsheetml/2006/main" count="564" uniqueCount="127">
  <si>
    <t>Key Centre Monitoring</t>
  </si>
  <si>
    <t>Traffic and rail counts were conducted on a cordon around Ashton in 1997. After that, Ashton was surveyed on a three yearly cycle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</si>
  <si>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 xml:space="preserve">Tables providing details of road traffic and modal share trends are presented in this report. </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</si>
  <si>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</si>
  <si>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</si>
  <si>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r>
      <rPr>
        <b/>
        <i/>
        <sz val="11"/>
        <rFont val="Calibri"/>
        <family val="2"/>
      </rPr>
      <t xml:space="preserve">NB: </t>
    </r>
    <r>
      <rPr>
        <i/>
        <sz val="11"/>
        <rFont val="Calibri"/>
        <family val="2"/>
      </rPr>
      <t>The Ashton surveys were undertaken on the 10th and 17th September 2018 depending on  surveyor availability.</t>
    </r>
    <r>
      <rPr>
        <b/>
        <i/>
        <sz val="11"/>
        <rFont val="Calibri"/>
        <family val="2"/>
      </rPr>
      <t xml:space="preserve"> </t>
    </r>
    <r>
      <rPr>
        <i/>
        <sz val="11"/>
        <rFont val="Calibri"/>
        <family val="2"/>
      </rPr>
      <t>During these surveys</t>
    </r>
    <r>
      <rPr>
        <b/>
        <i/>
        <sz val="11"/>
        <rFont val="Calibri"/>
        <family val="2"/>
      </rPr>
      <t xml:space="preserve">, </t>
    </r>
    <r>
      <rPr>
        <i/>
        <sz val="11"/>
        <rFont val="Calibri"/>
        <family val="2"/>
      </rPr>
      <t>Ashton Bus Station was partially closed (Stands J-R) due to construction of a new transport interchange (closure from 23.06.2018 - Spring 2020). This has affected link and pedestrian counts and also bus occupancy rates at a number of survey sites. More specific information is contained in the footnotes below the appropriate tables.</t>
    </r>
  </si>
  <si>
    <t xml:space="preserve">Table 17 Key Centre Cordon Survey Summary by Site in September 2018 (07:30-09:30) </t>
  </si>
  <si>
    <t>Location</t>
  </si>
  <si>
    <t>Cars</t>
  </si>
  <si>
    <t>LGVs</t>
  </si>
  <si>
    <t>OGVs</t>
  </si>
  <si>
    <t>Buses</t>
  </si>
  <si>
    <t>Motor Cycles</t>
  </si>
  <si>
    <t>Car Occupancy</t>
  </si>
  <si>
    <t>Car Trips</t>
  </si>
  <si>
    <t>Pedal Cycles</t>
  </si>
  <si>
    <t>Bus Trips</t>
  </si>
  <si>
    <t>Walk</t>
  </si>
  <si>
    <t>Rail &amp; Metrolink</t>
  </si>
  <si>
    <t>All Trips (excl m/c &amp; goods)</t>
  </si>
  <si>
    <t>U Penny Meadow</t>
  </si>
  <si>
    <t>*</t>
  </si>
  <si>
    <t>U Stamford St Central</t>
  </si>
  <si>
    <t>U Old St</t>
  </si>
  <si>
    <t>U Cotton St East</t>
  </si>
  <si>
    <t>U Katherine St</t>
  </si>
  <si>
    <t>U Water St</t>
  </si>
  <si>
    <t>Ashton Railway Station</t>
  </si>
  <si>
    <t/>
  </si>
  <si>
    <t>Old St ( Peds )</t>
  </si>
  <si>
    <t>U Pedestrian subway</t>
  </si>
  <si>
    <t>U Mill Lane</t>
  </si>
  <si>
    <t>U Wellington St</t>
  </si>
  <si>
    <t>(See note below)</t>
  </si>
  <si>
    <t>U Williamson St</t>
  </si>
  <si>
    <t>Ashton Metrolink</t>
  </si>
  <si>
    <t>Ashton Bus Station</t>
  </si>
  <si>
    <t>U Orange St</t>
  </si>
  <si>
    <t>U Warrington St</t>
  </si>
  <si>
    <t>C Wellington Rd</t>
  </si>
  <si>
    <t>U Harley St</t>
  </si>
  <si>
    <t>C Henrietta St</t>
  </si>
  <si>
    <t>* *</t>
  </si>
  <si>
    <t>Penny Meadow (bus alighters)</t>
  </si>
  <si>
    <t>Wellington Road (bus alighters)</t>
  </si>
  <si>
    <t>Total</t>
  </si>
  <si>
    <t xml:space="preserve">Average Car Occupancy = </t>
  </si>
  <si>
    <t>Notes</t>
  </si>
  <si>
    <r>
      <rPr>
        <b/>
        <sz val="9"/>
        <rFont val="Calibri"/>
        <family val="2"/>
        <scheme val="minor"/>
      </rPr>
      <t>1) Ashton Key Centre -</t>
    </r>
    <r>
      <rPr>
        <sz val="9"/>
        <rFont val="Calibri"/>
        <family val="2"/>
        <scheme val="minor"/>
      </rPr>
      <t xml:space="preserve"> the cordon was redrawn in 2013 to fall within the Ashton Northern Bypass (opened 2012). Link count sites 85801 - 85804, 85814 and 85833 were discontinued and replaced by sites 85836 and 85838 - 85841 </t>
    </r>
  </si>
  <si>
    <r>
      <t xml:space="preserve">2) 2018 SURVEYS: </t>
    </r>
    <r>
      <rPr>
        <sz val="9"/>
        <rFont val="Calibri"/>
        <family val="2"/>
        <scheme val="minor"/>
      </rPr>
      <t>Ashton Bus Station partially closed (Stands J-R) due to construction of a new transport interchange (closure from 23.06.2018 - Spring 2019). This has affected link and pedestrian counts and also bus occupancy rates at individual sites as follows:</t>
    </r>
  </si>
  <si>
    <r>
      <rPr>
        <b/>
        <sz val="9"/>
        <rFont val="Calibri"/>
        <family val="2"/>
      </rPr>
      <t>85812 C Katherine St</t>
    </r>
    <r>
      <rPr>
        <sz val="9"/>
        <rFont val="Calibri"/>
        <family val="2"/>
      </rPr>
      <t xml:space="preserve"> - lower bus flows in all periods as some services re-routed via Old St to a temporary stop at Gas St and others via Cavendish St/Wellington Rd to the bus station. Pedestrian flows may also be higher as a result.</t>
    </r>
  </si>
  <si>
    <r>
      <rPr>
        <b/>
        <sz val="9"/>
        <rFont val="Calibri"/>
        <family val="2"/>
      </rPr>
      <t>85813 U Water St -</t>
    </r>
    <r>
      <rPr>
        <sz val="9"/>
        <rFont val="Calibri"/>
        <family val="2"/>
      </rPr>
      <t xml:space="preserve"> as for 85812.</t>
    </r>
  </si>
  <si>
    <r>
      <rPr>
        <b/>
        <sz val="9"/>
        <rFont val="Calibri"/>
        <family val="2"/>
        <scheme val="minor"/>
      </rPr>
      <t>85826 U Wellington Street</t>
    </r>
    <r>
      <rPr>
        <sz val="9"/>
        <rFont val="Calibri"/>
        <family val="2"/>
        <scheme val="minor"/>
      </rPr>
      <t xml:space="preserve"> - Due to surveyor error, no link count data is available for this site in this period.</t>
    </r>
  </si>
  <si>
    <r>
      <rPr>
        <b/>
        <sz val="9"/>
        <rFont val="Calibri"/>
        <family val="2"/>
      </rPr>
      <t>85841 C Henrietta Street</t>
    </r>
    <r>
      <rPr>
        <sz val="9"/>
        <rFont val="Calibri"/>
        <family val="2"/>
      </rPr>
      <t xml:space="preserve"> - Buses diverted past this stop in 2018 (usually counted at bus station)</t>
    </r>
  </si>
  <si>
    <r>
      <rPr>
        <b/>
        <sz val="9"/>
        <rFont val="Calibri"/>
        <family val="2"/>
      </rPr>
      <t xml:space="preserve">85836 Ashton Bus Station </t>
    </r>
    <r>
      <rPr>
        <sz val="9"/>
        <rFont val="Calibri"/>
        <family val="2"/>
      </rPr>
      <t>- higher bus flows/ occupancy rates in all periods as some services re-routed via Cavendish St/Wellington Rd to the bus station. Pedestrian/cycle flows may be higher as a result of this and also the possible double counting of bus alighters at the temporary bus stop on Wellington Rd as pedestrians at this site and also site 85837 U Orange St..</t>
    </r>
  </si>
  <si>
    <r>
      <t xml:space="preserve">3) </t>
    </r>
    <r>
      <rPr>
        <b/>
        <sz val="9"/>
        <rFont val="Calibri"/>
        <family val="2"/>
      </rPr>
      <t>Other - 85839 C Wellington Rd</t>
    </r>
    <r>
      <rPr>
        <sz val="9"/>
        <rFont val="Calibri"/>
        <family val="2"/>
      </rPr>
      <t xml:space="preserve"> - Link count discontinued from 2017 - pedestrian and cycles only.</t>
    </r>
  </si>
  <si>
    <t xml:space="preserve">* Buses at this site are surveyed at the Bus Station. </t>
  </si>
  <si>
    <t>** Buses diverted past this site in 2018</t>
  </si>
  <si>
    <r>
      <rPr>
        <b/>
        <sz val="9"/>
        <rFont val="Calibri"/>
        <family val="2"/>
        <scheme val="minor"/>
      </rPr>
      <t xml:space="preserve">Car Occupancy Surveys -  </t>
    </r>
    <r>
      <rPr>
        <sz val="9"/>
        <rFont val="Calibri"/>
        <family val="2"/>
        <scheme val="minor"/>
      </rPr>
      <t>At sites where car occupancy has not been surveyed, the average rate (highlighted) has been assumed.</t>
    </r>
  </si>
  <si>
    <t xml:space="preserve">Table 18 Key Centre Cordon Survey Summary by Site in September 2018 (10:00-12:00) </t>
  </si>
  <si>
    <t>**</t>
  </si>
  <si>
    <t>Wellington Road (bus alighters</t>
  </si>
  <si>
    <t xml:space="preserve">Table 19 Key Centre Cordon Survey Summary by Site in September 2018 (16:00-18:00) </t>
  </si>
  <si>
    <t xml:space="preserve">Table 20 Ashton New Developments Survey Summary by Site in September 2018 (07:30-09:30) </t>
  </si>
  <si>
    <t>Car Occupancy*</t>
  </si>
  <si>
    <t>South Entrance to IKEA</t>
  </si>
  <si>
    <t>West Entrance to IKEA</t>
  </si>
  <si>
    <t>South Entrance to Sainsbury's</t>
  </si>
  <si>
    <t>East Entrance to Sainsbury's</t>
  </si>
  <si>
    <t xml:space="preserve">Table 21 Ashton New Developments Survey Summary by Site in September 2018 (10:00-12:00) </t>
  </si>
  <si>
    <t>Site No</t>
  </si>
  <si>
    <t>s</t>
  </si>
  <si>
    <t>TOTAL</t>
  </si>
  <si>
    <t xml:space="preserve">Table 22 Ashton New Developments Survey Summary by Site in September 2018 (16:00-18:00) </t>
  </si>
  <si>
    <t>These tables summarise all the surveys conducted at new developments in Ashton Town centre in September 2018.</t>
  </si>
  <si>
    <t>* Car Occupancies shown are the averages for each time period in Ashton Key Centre.</t>
  </si>
  <si>
    <t xml:space="preserve"> Table 3.15 Ashton Key Centre Cordon Counts 1997, 1998, 2001, 2004, 2007 - 2018</t>
  </si>
  <si>
    <t>Time Period</t>
  </si>
  <si>
    <t>Year</t>
  </si>
  <si>
    <t>LGV</t>
  </si>
  <si>
    <t>OGV</t>
  </si>
  <si>
    <t>M/C</t>
  </si>
  <si>
    <t>P/C</t>
  </si>
  <si>
    <t>All</t>
  </si>
  <si>
    <t>07:30-09:30</t>
  </si>
  <si>
    <t>10:00-12:00</t>
  </si>
  <si>
    <t>2018/1997</t>
  </si>
  <si>
    <t>16:00-18:00</t>
  </si>
  <si>
    <t xml:space="preserve">NB: Ashton Key Centre cordon was redrawn in 2013 to fall within the Ashton Northern Bypass (opened 2012). </t>
  </si>
  <si>
    <t>Table 24 Ashton New Developments Cordon Counts: Trend 2011 - 2018</t>
  </si>
  <si>
    <t>2018/2011</t>
  </si>
  <si>
    <t>-</t>
  </si>
  <si>
    <t>Table 25 Ashton New Developments Pedestrian Trend 2011 - 2018</t>
  </si>
  <si>
    <t>Pedestrians</t>
  </si>
  <si>
    <t>Pedal Cyclists On Pavement</t>
  </si>
  <si>
    <t>Car Occupancy at Key Centre Cordon Sites (towards Key Centre) September 2018</t>
  </si>
  <si>
    <t>Table 26 Ashton Key Centre Car Occupancy Rates 2018</t>
  </si>
  <si>
    <t>Site</t>
  </si>
  <si>
    <t>Site Number</t>
  </si>
  <si>
    <t>% Driver Only</t>
  </si>
  <si>
    <t>Ave Occupancy</t>
  </si>
  <si>
    <t>Penny Meadow</t>
  </si>
  <si>
    <t>Stamford St Central</t>
  </si>
  <si>
    <t>Old Street</t>
  </si>
  <si>
    <t>Katherine Street</t>
  </si>
  <si>
    <t>Warrington Street</t>
  </si>
  <si>
    <t>Henrietta Street</t>
  </si>
  <si>
    <t>All Sites</t>
  </si>
  <si>
    <t>NB: Sites 85803, 85814 and 85833 (north of and on the bypass) discontinued from 2013, sites 85838 and 85841 (south of the bypass) added in 2013. Site 85813 discontinued from 2014, Site 85810 added in 2014</t>
  </si>
  <si>
    <t xml:space="preserve">Table 27 Trend in Ashton Key Centre Car Occupancy Rates </t>
  </si>
  <si>
    <t>Rail &amp; Metrolink Passengers</t>
  </si>
  <si>
    <t>Table 28 Rail Passengers Entering Ashton Key Centre 1997, 1998, 2001, 2004 and 2007 - 2018</t>
  </si>
  <si>
    <t>NB: Ashton Rail Station is north of the bypass and since 2013, outside the cordon. Some duplication with the pedestrian results may now occur.</t>
  </si>
  <si>
    <t>Table 29 Metrolink Passengers Entering Ashton Key Centre 2018</t>
  </si>
  <si>
    <t>2018/2014</t>
  </si>
  <si>
    <t>Pedestrians Entering Key Centre</t>
  </si>
  <si>
    <t>Table 30 Pedestrians Entering Ashton Key Centre 2001, 2004 and 2007 - 2018</t>
  </si>
  <si>
    <t>2018/2001</t>
  </si>
  <si>
    <t xml:space="preserve"> Table 31    Car and Non-Car Trips into Ashton Key Centre 2001, 2004 and 2007 - 2018</t>
  </si>
  <si>
    <t>Car</t>
  </si>
  <si>
    <t>Bus</t>
  </si>
  <si>
    <t>Rail</t>
  </si>
  <si>
    <t>Metrolink</t>
  </si>
  <si>
    <t>Cycle</t>
  </si>
  <si>
    <t>% Car</t>
  </si>
  <si>
    <t>% Non-Car</t>
  </si>
  <si>
    <t>Note:From 2013 onwards the cordon has been redrawn inside the Ashton Northern Bypass allowing through traffic to be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</si>
</sst>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0"/>
      <name val="Calibri"/>
      <family val="2"/>
      <scheme val="minor"/>
    </font>
    <font>
      <sz val="10"/>
      <name val="Arial"/>
      <family val="2"/>
    </font>
    <font>
      <b/>
      <sz val="11"/>
      <name val="Calibri"/>
      <family val="2"/>
      <scheme val="minor"/>
    </font>
    <font>
      <sz val="11"/>
      <name val="Calibri"/>
      <family val="2"/>
    </font>
    <font>
      <sz val="11"/>
      <name val="Arial"/>
      <family val="2"/>
    </font>
    <font>
      <sz val="11"/>
      <name val="Calibri"/>
      <family val="2"/>
      <scheme val="minor"/>
    </font>
    <font>
      <i/>
      <sz val="11"/>
      <name val="Calibri"/>
      <family val="2"/>
    </font>
    <font>
      <b/>
      <i/>
      <sz val="11"/>
      <name val="Calibri"/>
      <family val="2"/>
    </font>
    <font>
      <i/>
      <sz val="11"/>
      <name val="Arial"/>
      <family val="2"/>
    </font>
    <font>
      <i/>
      <sz val="10"/>
      <name val="Arial"/>
      <family val="2"/>
    </font>
    <font>
      <sz val="11"/>
      <color rgb="FFFF0000"/>
      <name val="Calibri"/>
      <family val="2"/>
    </font>
    <font>
      <sz val="10"/>
      <color rgb="FFFF0000"/>
      <name val="Arial"/>
      <family val="2"/>
    </font>
    <font>
      <b/>
      <sz val="11"/>
      <name val="Calibri"/>
      <family val="2"/>
    </font>
    <font>
      <b/>
      <sz val="10"/>
      <name val="Arial"/>
      <family val="2"/>
    </font>
    <font>
      <sz val="9"/>
      <name val="Calibri"/>
      <family val="2"/>
      <scheme val="minor"/>
    </font>
    <font>
      <b/>
      <sz val="9"/>
      <name val="Calibri"/>
      <family val="2"/>
      <scheme val="minor"/>
    </font>
    <font>
      <sz val="9"/>
      <name val="Times New Roman"/>
      <family val="1"/>
    </font>
    <font>
      <b/>
      <sz val="9"/>
      <name val="Calibri"/>
      <family val="2"/>
    </font>
    <font>
      <sz val="9"/>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rgb="FFC0C0C0"/>
        <bgColor rgb="FF000000"/>
      </patternFill>
    </fill>
  </fills>
  <borders count="82">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thin">
        <color auto="1"/>
      </left>
      <right style="thin">
        <color auto="1"/>
      </right>
      <top/>
      <bottom style="thin">
        <color auto="1"/>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auto="1"/>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s>
  <cellStyleXfs count="6">
    <xf numFmtId="0" fontId="0" fillId="0" borderId="0"/>
    <xf numFmtId="0" fontId="2" fillId="0" borderId="0"/>
    <xf numFmtId="0" fontId="2" fillId="0" borderId="0"/>
    <xf numFmtId="0" fontId="2" fillId="0" borderId="0"/>
    <xf numFmtId="0" fontId="2" fillId="0" borderId="0"/>
    <xf numFmtId="0" fontId="17" fillId="0" borderId="0">
      <alignment horizontal="center" vertical="center"/>
    </xf>
  </cellStyleXfs>
  <cellXfs count="315">
    <xf numFmtId="0" fontId="0" fillId="0" borderId="0" xfId="0"/>
    <xf numFmtId="0" fontId="3" fillId="0" borderId="0" xfId="1" applyFont="1"/>
    <xf numFmtId="0" fontId="2" fillId="0" borderId="0" xfId="1"/>
    <xf numFmtId="0" fontId="4" fillId="0" borderId="0" xfId="1" applyFont="1" applyAlignment="1">
      <alignment horizontal="justify" vertical="center" wrapText="1"/>
    </xf>
    <xf numFmtId="0" fontId="5" fillId="0" borderId="0" xfId="1" applyFont="1" applyAlignment="1">
      <alignment wrapText="1"/>
    </xf>
    <xf numFmtId="0" fontId="6" fillId="0" borderId="0" xfId="1" applyFont="1" applyAlignment="1">
      <alignment horizontal="justify" vertical="center" wrapText="1"/>
    </xf>
    <xf numFmtId="0" fontId="6" fillId="0" borderId="0" xfId="1" applyFont="1" applyAlignment="1">
      <alignment wrapText="1"/>
    </xf>
    <xf numFmtId="0" fontId="7" fillId="0" borderId="0" xfId="1" applyFont="1" applyAlignment="1" applyProtection="1">
      <alignment horizontal="justify" vertical="center" wrapText="1"/>
      <protection locked="0"/>
    </xf>
    <xf numFmtId="0" fontId="9" fillId="0" borderId="0" xfId="1" applyFont="1" applyAlignment="1" applyProtection="1">
      <alignment wrapText="1"/>
      <protection locked="0"/>
    </xf>
    <xf numFmtId="0" fontId="10" fillId="0" borderId="0" xfId="1" applyFont="1" applyAlignment="1">
      <alignment wrapText="1"/>
    </xf>
    <xf numFmtId="0" fontId="2" fillId="0" borderId="0" xfId="1" applyAlignment="1">
      <alignment wrapText="1"/>
    </xf>
    <xf numFmtId="0" fontId="11" fillId="2" borderId="0" xfId="1" applyFont="1" applyFill="1"/>
    <xf numFmtId="0" fontId="12" fillId="2" borderId="0" xfId="1" applyFont="1" applyFill="1"/>
    <xf numFmtId="0" fontId="13" fillId="3" borderId="1" xfId="2" applyFont="1" applyFill="1" applyBorder="1" applyAlignment="1">
      <alignment horizontal="left"/>
    </xf>
    <xf numFmtId="0" fontId="13" fillId="3" borderId="2" xfId="2" applyFont="1" applyFill="1" applyBorder="1" applyAlignment="1">
      <alignment horizontal="left"/>
    </xf>
    <xf numFmtId="0" fontId="13" fillId="3" borderId="3" xfId="2" applyFont="1" applyFill="1" applyBorder="1" applyAlignment="1">
      <alignment horizontal="left"/>
    </xf>
    <xf numFmtId="0" fontId="6" fillId="0" borderId="0" xfId="2" applyFont="1"/>
    <xf numFmtId="0" fontId="6" fillId="0" borderId="4" xfId="2" applyFont="1" applyBorder="1" applyAlignment="1">
      <alignment horizontal="left"/>
    </xf>
    <xf numFmtId="0" fontId="6" fillId="0" borderId="5" xfId="2" applyFont="1" applyBorder="1"/>
    <xf numFmtId="0" fontId="6" fillId="0" borderId="5" xfId="2" applyFont="1" applyBorder="1" applyAlignment="1">
      <alignment horizontal="center"/>
    </xf>
    <xf numFmtId="0" fontId="6" fillId="0" borderId="5" xfId="2" applyFont="1" applyBorder="1" applyAlignment="1">
      <alignment horizontal="center" wrapText="1"/>
    </xf>
    <xf numFmtId="0" fontId="6" fillId="0" borderId="6" xfId="2" applyFont="1" applyBorder="1" applyAlignment="1">
      <alignment horizontal="center" wrapText="1"/>
    </xf>
    <xf numFmtId="1" fontId="6" fillId="0" borderId="5" xfId="2" applyNumberFormat="1" applyFont="1" applyBorder="1"/>
    <xf numFmtId="1" fontId="6" fillId="0" borderId="5" xfId="2" applyNumberFormat="1" applyFont="1" applyBorder="1" applyAlignment="1">
      <alignment horizontal="right"/>
    </xf>
    <xf numFmtId="2" fontId="6" fillId="0" borderId="5" xfId="2" applyNumberFormat="1" applyFont="1" applyBorder="1"/>
    <xf numFmtId="1" fontId="6" fillId="0" borderId="6" xfId="2" applyNumberFormat="1" applyFont="1" applyBorder="1"/>
    <xf numFmtId="2" fontId="6" fillId="4" borderId="5" xfId="2" applyNumberFormat="1" applyFont="1" applyFill="1" applyBorder="1"/>
    <xf numFmtId="49" fontId="6" fillId="0" borderId="5" xfId="2" applyNumberFormat="1" applyFont="1" applyBorder="1" applyAlignment="1">
      <alignment horizontal="right"/>
    </xf>
    <xf numFmtId="1" fontId="6" fillId="0" borderId="7" xfId="2" applyNumberFormat="1" applyFont="1" applyBorder="1" applyAlignment="1">
      <alignment horizontal="center" wrapText="1"/>
    </xf>
    <xf numFmtId="0" fontId="2" fillId="0" borderId="8" xfId="1" applyBorder="1" applyAlignment="1">
      <alignment horizontal="center" wrapText="1"/>
    </xf>
    <xf numFmtId="0" fontId="2" fillId="0" borderId="9" xfId="1" applyBorder="1" applyAlignment="1">
      <alignment horizontal="center" wrapText="1"/>
    </xf>
    <xf numFmtId="1" fontId="6" fillId="0" borderId="5" xfId="2" applyNumberFormat="1" applyFont="1" applyBorder="1" applyAlignment="1">
      <alignment wrapText="1"/>
    </xf>
    <xf numFmtId="2" fontId="6" fillId="4" borderId="5" xfId="2" applyNumberFormat="1" applyFont="1" applyFill="1" applyBorder="1" applyAlignment="1">
      <alignment wrapText="1"/>
    </xf>
    <xf numFmtId="2" fontId="6" fillId="2" borderId="5" xfId="2" applyNumberFormat="1" applyFont="1" applyFill="1" applyBorder="1"/>
    <xf numFmtId="0" fontId="3" fillId="0" borderId="5" xfId="2" applyFont="1" applyBorder="1"/>
    <xf numFmtId="1" fontId="3" fillId="0" borderId="5" xfId="2" applyNumberFormat="1" applyFont="1" applyBorder="1"/>
    <xf numFmtId="1" fontId="1" fillId="0" borderId="0" xfId="2" applyNumberFormat="1" applyFont="1"/>
    <xf numFmtId="0" fontId="6" fillId="0" borderId="10" xfId="2" applyFont="1" applyBorder="1" applyAlignment="1">
      <alignment horizontal="left"/>
    </xf>
    <xf numFmtId="0" fontId="6" fillId="0" borderId="11" xfId="2" applyFont="1" applyBorder="1"/>
    <xf numFmtId="1" fontId="3" fillId="2" borderId="12" xfId="2" applyNumberFormat="1" applyFont="1" applyFill="1" applyBorder="1" applyAlignment="1">
      <alignment horizontal="right"/>
    </xf>
    <xf numFmtId="0" fontId="14" fillId="2" borderId="13" xfId="1" applyFont="1" applyFill="1" applyBorder="1" applyAlignment="1">
      <alignment horizontal="right"/>
    </xf>
    <xf numFmtId="0" fontId="14" fillId="2" borderId="14" xfId="1" applyFont="1" applyFill="1" applyBorder="1" applyAlignment="1">
      <alignment horizontal="right"/>
    </xf>
    <xf numFmtId="2" fontId="3" fillId="4" borderId="11" xfId="2" applyNumberFormat="1" applyFont="1" applyFill="1" applyBorder="1"/>
    <xf numFmtId="9" fontId="3" fillId="0" borderId="11" xfId="2" applyNumberFormat="1" applyFont="1" applyBorder="1"/>
    <xf numFmtId="9" fontId="3" fillId="0" borderId="15" xfId="2" applyNumberFormat="1" applyFont="1" applyBorder="1"/>
    <xf numFmtId="164" fontId="6" fillId="0" borderId="0" xfId="2" applyNumberFormat="1" applyFont="1"/>
    <xf numFmtId="0" fontId="3" fillId="0" borderId="0" xfId="2" applyFont="1" applyAlignment="1">
      <alignment horizontal="left"/>
    </xf>
    <xf numFmtId="0" fontId="15" fillId="0" borderId="0" xfId="2" applyFont="1" applyAlignment="1">
      <alignment horizontal="left"/>
    </xf>
    <xf numFmtId="0" fontId="16" fillId="0" borderId="0" xfId="1" applyFont="1" applyAlignment="1">
      <alignment vertical="center" wrapText="1"/>
    </xf>
    <xf numFmtId="0" fontId="17" fillId="0" borderId="0" xfId="1" applyFont="1" applyAlignment="1">
      <alignment vertical="center" wrapText="1"/>
    </xf>
    <xf numFmtId="0" fontId="15" fillId="0" borderId="0" xfId="2" applyFont="1" applyAlignment="1">
      <alignment horizontal="left" vertical="top" wrapText="1"/>
    </xf>
    <xf numFmtId="0" fontId="16" fillId="0" borderId="0" xfId="2" applyFont="1" applyAlignment="1">
      <alignment horizontal="left"/>
    </xf>
    <xf numFmtId="0" fontId="6" fillId="0" borderId="0" xfId="2" applyFont="1" applyAlignment="1">
      <alignment horizontal="left"/>
    </xf>
    <xf numFmtId="0" fontId="3" fillId="0" borderId="4" xfId="2" applyFont="1" applyBorder="1" applyAlignment="1">
      <alignment horizontal="left"/>
    </xf>
    <xf numFmtId="1" fontId="3" fillId="0" borderId="6" xfId="2" applyNumberFormat="1" applyFont="1" applyBorder="1"/>
    <xf numFmtId="0" fontId="3" fillId="0" borderId="10" xfId="2" applyFont="1" applyBorder="1" applyAlignment="1">
      <alignment horizontal="left"/>
    </xf>
    <xf numFmtId="0" fontId="3" fillId="0" borderId="11" xfId="2" applyFont="1" applyBorder="1"/>
    <xf numFmtId="1" fontId="3" fillId="2" borderId="13" xfId="2" applyNumberFormat="1" applyFont="1" applyFill="1" applyBorder="1" applyAlignment="1">
      <alignment horizontal="right"/>
    </xf>
    <xf numFmtId="1" fontId="3" fillId="2" borderId="14" xfId="2" applyNumberFormat="1" applyFont="1" applyFill="1" applyBorder="1" applyAlignment="1">
      <alignment horizontal="right"/>
    </xf>
    <xf numFmtId="164" fontId="3" fillId="0" borderId="15" xfId="2" applyNumberFormat="1" applyFont="1" applyBorder="1"/>
    <xf numFmtId="0" fontId="1" fillId="0" borderId="0" xfId="2" applyFont="1"/>
    <xf numFmtId="1" fontId="6" fillId="0" borderId="0" xfId="2" applyNumberFormat="1" applyFont="1"/>
    <xf numFmtId="1" fontId="3" fillId="0" borderId="12" xfId="2" applyNumberFormat="1" applyFont="1" applyBorder="1" applyAlignment="1">
      <alignment horizontal="right"/>
    </xf>
    <xf numFmtId="0" fontId="14" fillId="0" borderId="13" xfId="1" applyFont="1" applyBorder="1" applyAlignment="1">
      <alignment horizontal="right"/>
    </xf>
    <xf numFmtId="0" fontId="14" fillId="0" borderId="14" xfId="1" applyFont="1" applyBorder="1" applyAlignment="1">
      <alignment horizontal="right"/>
    </xf>
    <xf numFmtId="1" fontId="6" fillId="0" borderId="5" xfId="2" applyNumberFormat="1" applyFont="1" applyBorder="1" applyAlignment="1">
      <alignment horizontal="center"/>
    </xf>
    <xf numFmtId="1" fontId="3" fillId="0" borderId="5" xfId="2" applyNumberFormat="1" applyFont="1" applyBorder="1" applyAlignment="1">
      <alignment horizontal="center"/>
    </xf>
    <xf numFmtId="1" fontId="3" fillId="0" borderId="11" xfId="2" applyNumberFormat="1" applyFont="1" applyBorder="1"/>
    <xf numFmtId="2" fontId="3" fillId="0" borderId="11" xfId="2" applyNumberFormat="1" applyFont="1" applyBorder="1"/>
    <xf numFmtId="0" fontId="13" fillId="5" borderId="1" xfId="3" applyFont="1" applyFill="1" applyBorder="1" applyAlignment="1">
      <alignment vertical="center" wrapText="1"/>
    </xf>
    <xf numFmtId="0" fontId="13" fillId="5" borderId="2" xfId="3" applyFont="1" applyFill="1" applyBorder="1" applyAlignment="1">
      <alignment vertical="center" wrapText="1"/>
    </xf>
    <xf numFmtId="0" fontId="13" fillId="5" borderId="3" xfId="3" applyFont="1" applyFill="1" applyBorder="1" applyAlignment="1">
      <alignment vertical="center" wrapText="1"/>
    </xf>
    <xf numFmtId="0" fontId="4" fillId="0" borderId="0" xfId="4" applyFont="1"/>
    <xf numFmtId="0" fontId="13" fillId="0" borderId="4" xfId="3" applyFont="1" applyBorder="1" applyAlignment="1">
      <alignment horizontal="center" wrapText="1"/>
    </xf>
    <xf numFmtId="0" fontId="13" fillId="0" borderId="5" xfId="3" applyFont="1" applyBorder="1" applyAlignment="1">
      <alignment horizont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4" xfId="3" applyFont="1" applyBorder="1" applyAlignment="1">
      <alignment horizontal="center" vertical="center" wrapText="1"/>
    </xf>
    <xf numFmtId="0" fontId="4" fillId="0" borderId="5" xfId="3" applyFont="1" applyBorder="1" applyAlignment="1">
      <alignment horizontal="center" wrapText="1"/>
    </xf>
    <xf numFmtId="0" fontId="4" fillId="0" borderId="5" xfId="4" applyFont="1" applyBorder="1" applyAlignment="1">
      <alignment horizontal="right" vertical="center" wrapText="1"/>
    </xf>
    <xf numFmtId="0" fontId="13" fillId="0" borderId="5" xfId="3" applyFont="1" applyBorder="1" applyAlignment="1">
      <alignment horizontal="center" vertical="center" wrapText="1"/>
    </xf>
    <xf numFmtId="0" fontId="4" fillId="0" borderId="6" xfId="4" applyFont="1" applyBorder="1" applyAlignment="1">
      <alignment horizontal="right" vertical="center" wrapText="1"/>
    </xf>
    <xf numFmtId="0" fontId="4" fillId="0" borderId="5" xfId="4" applyFont="1" applyBorder="1" applyAlignment="1">
      <alignment horizontal="right" vertical="top" wrapText="1"/>
    </xf>
    <xf numFmtId="1" fontId="4" fillId="0" borderId="5" xfId="3" applyNumberFormat="1" applyFont="1" applyBorder="1" applyAlignment="1">
      <alignment horizontal="right" wrapText="1"/>
    </xf>
    <xf numFmtId="1" fontId="4" fillId="0" borderId="6" xfId="3" applyNumberFormat="1" applyFont="1" applyBorder="1" applyAlignment="1">
      <alignment horizontal="right" wrapText="1"/>
    </xf>
    <xf numFmtId="2" fontId="13" fillId="0" borderId="5" xfId="3" applyNumberFormat="1" applyFont="1" applyBorder="1" applyAlignment="1">
      <alignment horizontal="right" wrapText="1"/>
    </xf>
    <xf numFmtId="2" fontId="13" fillId="0" borderId="6" xfId="3" applyNumberFormat="1" applyFont="1" applyBorder="1" applyAlignment="1">
      <alignment horizontal="right" wrapText="1"/>
    </xf>
    <xf numFmtId="1" fontId="17" fillId="0" borderId="5" xfId="4" applyNumberFormat="1" applyFont="1" applyBorder="1" applyAlignment="1">
      <alignment horizontal="center" vertical="center"/>
    </xf>
    <xf numFmtId="0" fontId="4" fillId="0" borderId="5" xfId="4" applyFont="1" applyBorder="1"/>
    <xf numFmtId="0" fontId="4" fillId="0" borderId="6" xfId="4" applyFont="1" applyBorder="1"/>
    <xf numFmtId="0" fontId="17" fillId="0" borderId="5" xfId="4" applyFont="1" applyBorder="1" applyAlignment="1">
      <alignment horizontal="center" vertical="center"/>
    </xf>
    <xf numFmtId="0" fontId="13" fillId="0" borderId="10" xfId="3" applyFont="1" applyBorder="1" applyAlignment="1">
      <alignment horizontal="center" vertical="center" wrapText="1"/>
    </xf>
    <xf numFmtId="0" fontId="13" fillId="0" borderId="11" xfId="3" applyFont="1" applyBorder="1" applyAlignment="1">
      <alignment horizontal="center" wrapText="1"/>
    </xf>
    <xf numFmtId="2" fontId="13" fillId="0" borderId="11" xfId="3" applyNumberFormat="1" applyFont="1" applyBorder="1" applyAlignment="1">
      <alignment horizontal="right" wrapText="1"/>
    </xf>
    <xf numFmtId="0" fontId="4" fillId="0" borderId="11" xfId="4" applyFont="1" applyBorder="1"/>
    <xf numFmtId="0" fontId="4" fillId="0" borderId="15" xfId="4" applyFont="1" applyBorder="1"/>
    <xf numFmtId="0" fontId="15" fillId="0" borderId="0" xfId="4" applyFont="1" applyAlignment="1">
      <alignment horizontal="left" wrapText="1"/>
    </xf>
    <xf numFmtId="1" fontId="17" fillId="0" borderId="0" xfId="1" applyNumberFormat="1" applyFont="1" applyAlignment="1">
      <alignment horizontal="center" vertical="center"/>
    </xf>
    <xf numFmtId="0" fontId="4" fillId="0" borderId="0" xfId="1" applyFont="1"/>
    <xf numFmtId="0" fontId="13" fillId="0" borderId="16" xfId="3" applyFont="1" applyBorder="1" applyAlignment="1">
      <alignment horizontal="center" vertical="center" wrapText="1"/>
    </xf>
    <xf numFmtId="0" fontId="4" fillId="0" borderId="17" xfId="3" applyFont="1" applyBorder="1" applyAlignment="1">
      <alignment horizontal="center" wrapText="1"/>
    </xf>
    <xf numFmtId="1" fontId="4" fillId="0" borderId="17" xfId="3" applyNumberFormat="1" applyFont="1" applyBorder="1" applyAlignment="1">
      <alignment horizontal="right" wrapText="1"/>
    </xf>
    <xf numFmtId="1" fontId="4" fillId="0" borderId="18" xfId="1" applyNumberFormat="1" applyFont="1" applyBorder="1" applyAlignment="1">
      <alignment horizontal="right" vertical="center" wrapText="1"/>
    </xf>
    <xf numFmtId="0" fontId="2" fillId="0" borderId="16" xfId="1" applyBorder="1" applyAlignment="1">
      <alignment horizontal="center" vertical="center" wrapText="1"/>
    </xf>
    <xf numFmtId="1" fontId="4" fillId="0" borderId="6" xfId="1" applyNumberFormat="1" applyFont="1" applyBorder="1" applyAlignment="1">
      <alignment horizontal="right" vertical="center" wrapText="1"/>
    </xf>
    <xf numFmtId="0" fontId="2" fillId="0" borderId="19" xfId="1" applyBorder="1" applyAlignment="1">
      <alignment horizontal="center" vertical="center" wrapText="1"/>
    </xf>
    <xf numFmtId="0" fontId="13" fillId="0" borderId="20" xfId="3" applyFont="1" applyBorder="1" applyAlignment="1">
      <alignment horizontal="center" wrapText="1"/>
    </xf>
    <xf numFmtId="2" fontId="13" fillId="0" borderId="20" xfId="3" applyNumberFormat="1" applyFont="1" applyBorder="1" applyAlignment="1">
      <alignment horizontal="right" wrapText="1"/>
    </xf>
    <xf numFmtId="2" fontId="13" fillId="0" borderId="21" xfId="3" applyNumberFormat="1" applyFont="1" applyBorder="1" applyAlignment="1">
      <alignment horizontal="right" wrapText="1"/>
    </xf>
    <xf numFmtId="0" fontId="13" fillId="0" borderId="22" xfId="3" applyFont="1" applyBorder="1" applyAlignment="1">
      <alignment horizontal="center" vertical="center" wrapText="1"/>
    </xf>
    <xf numFmtId="0" fontId="2" fillId="0" borderId="23" xfId="1" applyBorder="1" applyAlignment="1">
      <alignment horizontal="center" vertical="center" wrapText="1"/>
    </xf>
    <xf numFmtId="2" fontId="13" fillId="0" borderId="15" xfId="3" applyNumberFormat="1" applyFont="1" applyBorder="1" applyAlignment="1">
      <alignment horizontal="right" wrapText="1"/>
    </xf>
    <xf numFmtId="0" fontId="15" fillId="0" borderId="0" xfId="1" applyFont="1" applyAlignment="1">
      <alignment horizontal="left" wrapText="1"/>
    </xf>
    <xf numFmtId="0" fontId="17" fillId="0" borderId="0" xfId="1" applyFont="1" applyAlignment="1">
      <alignment horizontal="center" vertical="center"/>
    </xf>
    <xf numFmtId="1" fontId="4" fillId="0" borderId="0" xfId="1" applyNumberFormat="1" applyFont="1"/>
    <xf numFmtId="0" fontId="13" fillId="6" borderId="1" xfId="3" applyFont="1" applyFill="1" applyBorder="1" applyAlignment="1">
      <alignment vertical="center" wrapText="1"/>
    </xf>
    <xf numFmtId="0" fontId="13" fillId="6" borderId="2" xfId="3" applyFont="1" applyFill="1" applyBorder="1" applyAlignment="1">
      <alignment vertical="center" wrapText="1"/>
    </xf>
    <xf numFmtId="0" fontId="13" fillId="6" borderId="3" xfId="3" applyFont="1" applyFill="1" applyBorder="1" applyAlignment="1">
      <alignment vertical="center" wrapText="1"/>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1" fontId="4" fillId="0" borderId="5" xfId="1" applyNumberFormat="1" applyFont="1" applyBorder="1" applyAlignment="1">
      <alignment horizontal="right" vertical="center" wrapText="1"/>
    </xf>
    <xf numFmtId="1" fontId="4" fillId="0" borderId="24" xfId="1" applyNumberFormat="1" applyFont="1" applyBorder="1" applyAlignment="1">
      <alignment horizontal="right" vertical="center" wrapText="1"/>
    </xf>
    <xf numFmtId="0" fontId="4" fillId="0" borderId="20" xfId="3" applyFont="1" applyBorder="1" applyAlignment="1">
      <alignment horizontal="center" wrapText="1"/>
    </xf>
    <xf numFmtId="1" fontId="4" fillId="0" borderId="20" xfId="1" applyNumberFormat="1" applyFont="1" applyBorder="1" applyAlignment="1">
      <alignment horizontal="right" vertical="center" wrapText="1"/>
    </xf>
    <xf numFmtId="1" fontId="4" fillId="0" borderId="26" xfId="1" applyNumberFormat="1" applyFont="1" applyBorder="1" applyAlignment="1">
      <alignment horizontal="right" vertical="center" wrapText="1"/>
    </xf>
    <xf numFmtId="1" fontId="4" fillId="0" borderId="17" xfId="1" applyNumberFormat="1" applyFont="1" applyBorder="1" applyAlignment="1">
      <alignment horizontal="right" vertical="center" wrapText="1"/>
    </xf>
    <xf numFmtId="1" fontId="4" fillId="0" borderId="27" xfId="1" applyNumberFormat="1" applyFont="1" applyBorder="1" applyAlignment="1">
      <alignment horizontal="right" vertical="center" wrapText="1"/>
    </xf>
    <xf numFmtId="0" fontId="4" fillId="0" borderId="11" xfId="3" applyFont="1" applyBorder="1" applyAlignment="1">
      <alignment horizontal="center" wrapText="1"/>
    </xf>
    <xf numFmtId="1" fontId="4" fillId="0" borderId="11" xfId="1" applyNumberFormat="1" applyFont="1" applyBorder="1" applyAlignment="1">
      <alignment horizontal="right" vertical="center" wrapText="1"/>
    </xf>
    <xf numFmtId="1" fontId="4" fillId="0" borderId="28" xfId="1" applyNumberFormat="1" applyFont="1" applyBorder="1" applyAlignment="1">
      <alignment horizontal="right" vertical="center" wrapText="1"/>
    </xf>
    <xf numFmtId="0" fontId="6" fillId="0" borderId="0" xfId="1" applyFont="1"/>
    <xf numFmtId="0" fontId="3" fillId="3" borderId="29" xfId="1" applyFont="1" applyFill="1" applyBorder="1" applyAlignment="1">
      <alignment vertical="center" wrapText="1"/>
    </xf>
    <xf numFmtId="0" fontId="3" fillId="3" borderId="30" xfId="1" applyFont="1" applyFill="1" applyBorder="1" applyAlignment="1">
      <alignment vertical="center" wrapText="1"/>
    </xf>
    <xf numFmtId="0" fontId="3" fillId="3" borderId="31" xfId="1" applyFont="1" applyFill="1" applyBorder="1" applyAlignment="1">
      <alignment vertical="center" wrapText="1"/>
    </xf>
    <xf numFmtId="0" fontId="2" fillId="0" borderId="0" xfId="1" applyAlignment="1">
      <alignment wrapText="1"/>
    </xf>
    <xf numFmtId="0" fontId="3" fillId="0" borderId="4" xfId="1" applyFont="1" applyBorder="1"/>
    <xf numFmtId="0" fontId="3" fillId="0" borderId="9" xfId="1" applyFont="1" applyBorder="1"/>
    <xf numFmtId="0" fontId="3" fillId="0" borderId="5" xfId="1" applyFont="1" applyBorder="1" applyAlignment="1">
      <alignment horizontal="center"/>
    </xf>
    <xf numFmtId="0" fontId="3" fillId="0" borderId="5" xfId="1" applyFont="1" applyBorder="1"/>
    <xf numFmtId="0" fontId="3" fillId="0" borderId="7" xfId="1" applyFont="1" applyBorder="1" applyAlignment="1">
      <alignment horizontal="center"/>
    </xf>
    <xf numFmtId="0" fontId="3" fillId="0" borderId="9" xfId="1" applyFont="1" applyBorder="1" applyAlignment="1">
      <alignment horizontal="center"/>
    </xf>
    <xf numFmtId="0" fontId="3" fillId="0" borderId="6" xfId="1" applyFont="1" applyBorder="1" applyAlignment="1">
      <alignment horizontal="center"/>
    </xf>
    <xf numFmtId="0" fontId="3" fillId="0" borderId="5" xfId="1" applyFont="1" applyBorder="1" applyAlignment="1">
      <alignment horizontal="right" wrapText="1"/>
    </xf>
    <xf numFmtId="0" fontId="3" fillId="0" borderId="6" xfId="1" applyFont="1" applyBorder="1" applyAlignment="1">
      <alignment horizontal="right" wrapText="1"/>
    </xf>
    <xf numFmtId="0" fontId="6" fillId="0" borderId="4" xfId="1" applyFont="1" applyBorder="1"/>
    <xf numFmtId="0" fontId="6" fillId="0" borderId="32" xfId="1" applyFont="1" applyBorder="1" applyAlignment="1">
      <alignment horizontal="left"/>
    </xf>
    <xf numFmtId="1" fontId="6" fillId="0" borderId="33" xfId="1" applyNumberFormat="1" applyFont="1" applyBorder="1"/>
    <xf numFmtId="2" fontId="6" fillId="0" borderId="33" xfId="1" applyNumberFormat="1" applyFont="1" applyBorder="1"/>
    <xf numFmtId="2" fontId="6" fillId="0" borderId="34" xfId="1" applyNumberFormat="1" applyFont="1" applyBorder="1"/>
    <xf numFmtId="0" fontId="6" fillId="0" borderId="9" xfId="1" applyFont="1" applyBorder="1" applyAlignment="1">
      <alignment horizontal="left"/>
    </xf>
    <xf numFmtId="0" fontId="6" fillId="0" borderId="25" xfId="1" applyFont="1" applyBorder="1"/>
    <xf numFmtId="0" fontId="6" fillId="0" borderId="35" xfId="1" applyFont="1" applyBorder="1" applyAlignment="1">
      <alignment horizontal="left"/>
    </xf>
    <xf numFmtId="0" fontId="3" fillId="0" borderId="36" xfId="1" applyFont="1" applyBorder="1"/>
    <xf numFmtId="0" fontId="3" fillId="0" borderId="37" xfId="1" applyFont="1" applyBorder="1"/>
    <xf numFmtId="1" fontId="3" fillId="0" borderId="37" xfId="1" applyNumberFormat="1" applyFont="1" applyBorder="1"/>
    <xf numFmtId="2" fontId="3" fillId="0" borderId="37" xfId="1" applyNumberFormat="1" applyFont="1" applyBorder="1"/>
    <xf numFmtId="2" fontId="3" fillId="0" borderId="38" xfId="1" applyNumberFormat="1" applyFont="1" applyBorder="1"/>
    <xf numFmtId="0" fontId="16" fillId="0" borderId="39" xfId="1" applyFont="1" applyBorder="1" applyAlignment="1">
      <alignment horizontal="left" vertical="center" wrapText="1"/>
    </xf>
    <xf numFmtId="0" fontId="16" fillId="0" borderId="0" xfId="1" applyFont="1" applyAlignment="1">
      <alignment horizontal="left" vertical="center" wrapText="1"/>
    </xf>
    <xf numFmtId="0" fontId="3" fillId="3" borderId="1"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0" borderId="0" xfId="1" applyFont="1" applyAlignment="1">
      <alignment horizontal="left" vertical="center" wrapText="1"/>
    </xf>
    <xf numFmtId="0" fontId="3" fillId="0" borderId="4" xfId="1" applyFont="1" applyBorder="1" applyAlignment="1">
      <alignment horizontal="left"/>
    </xf>
    <xf numFmtId="0" fontId="6" fillId="0" borderId="4" xfId="1" applyFont="1" applyBorder="1" applyAlignment="1">
      <alignment horizontal="left"/>
    </xf>
    <xf numFmtId="1" fontId="6" fillId="0" borderId="5" xfId="1" applyNumberFormat="1" applyFont="1" applyBorder="1"/>
    <xf numFmtId="0" fontId="6" fillId="0" borderId="5" xfId="1" applyFont="1" applyBorder="1"/>
    <xf numFmtId="0" fontId="6" fillId="0" borderId="6" xfId="1" applyFont="1" applyBorder="1"/>
    <xf numFmtId="2" fontId="6" fillId="0" borderId="5" xfId="1" applyNumberFormat="1" applyFont="1" applyBorder="1"/>
    <xf numFmtId="2" fontId="6" fillId="0" borderId="6" xfId="1" applyNumberFormat="1" applyFont="1" applyBorder="1"/>
    <xf numFmtId="0" fontId="6" fillId="0" borderId="25" xfId="1" applyFont="1" applyBorder="1" applyAlignment="1">
      <alignment horizontal="left"/>
    </xf>
    <xf numFmtId="0" fontId="6" fillId="0" borderId="10" xfId="1" applyFont="1" applyBorder="1" applyAlignment="1">
      <alignment horizontal="left"/>
    </xf>
    <xf numFmtId="1" fontId="6" fillId="0" borderId="11" xfId="1" applyNumberFormat="1" applyFont="1" applyBorder="1"/>
    <xf numFmtId="2" fontId="6" fillId="0" borderId="11" xfId="1" applyNumberFormat="1" applyFont="1" applyBorder="1"/>
    <xf numFmtId="2" fontId="6" fillId="0" borderId="15" xfId="1" applyNumberFormat="1" applyFont="1" applyBorder="1"/>
    <xf numFmtId="0" fontId="13" fillId="3" borderId="29" xfId="1" applyFont="1" applyFill="1" applyBorder="1" applyAlignment="1">
      <alignment wrapText="1"/>
    </xf>
    <xf numFmtId="0" fontId="6" fillId="0" borderId="30" xfId="1" applyFont="1" applyBorder="1" applyAlignment="1">
      <alignment wrapText="1"/>
    </xf>
    <xf numFmtId="0" fontId="6" fillId="0" borderId="31" xfId="1" applyFont="1" applyBorder="1" applyAlignment="1">
      <alignment wrapText="1"/>
    </xf>
    <xf numFmtId="0" fontId="3" fillId="0" borderId="4" xfId="1" applyFont="1" applyBorder="1" applyAlignment="1">
      <alignment horizontal="left" indent="1"/>
    </xf>
    <xf numFmtId="0" fontId="3" fillId="0" borderId="5" xfId="1" applyFont="1" applyBorder="1" applyAlignment="1">
      <alignment horizontal="center"/>
    </xf>
    <xf numFmtId="0" fontId="3" fillId="0" borderId="6" xfId="1" applyFont="1" applyBorder="1" applyAlignment="1">
      <alignment horizontal="center"/>
    </xf>
    <xf numFmtId="0" fontId="6" fillId="0" borderId="4" xfId="1" applyFont="1" applyBorder="1" applyAlignment="1">
      <alignment horizontal="left" indent="1"/>
    </xf>
    <xf numFmtId="0" fontId="6" fillId="0" borderId="5" xfId="1" applyFont="1" applyBorder="1" applyAlignment="1">
      <alignment horizontal="right" indent="2"/>
    </xf>
    <xf numFmtId="0" fontId="6" fillId="0" borderId="6" xfId="1" applyFont="1" applyBorder="1" applyAlignment="1">
      <alignment horizontal="right" indent="2"/>
    </xf>
    <xf numFmtId="0" fontId="6" fillId="0" borderId="25" xfId="1" applyFont="1" applyBorder="1" applyAlignment="1">
      <alignment horizontal="left" indent="1"/>
    </xf>
    <xf numFmtId="0" fontId="6" fillId="0" borderId="33" xfId="1" applyFont="1" applyBorder="1" applyAlignment="1">
      <alignment horizontal="right" indent="2"/>
    </xf>
    <xf numFmtId="0" fontId="6" fillId="0" borderId="34" xfId="1" applyFont="1" applyBorder="1" applyAlignment="1">
      <alignment horizontal="right" indent="2"/>
    </xf>
    <xf numFmtId="0" fontId="3" fillId="0" borderId="10" xfId="1" applyFont="1" applyBorder="1" applyAlignment="1">
      <alignment horizontal="left" indent="1"/>
    </xf>
    <xf numFmtId="2" fontId="3" fillId="0" borderId="11" xfId="1" applyNumberFormat="1" applyFont="1" applyBorder="1" applyAlignment="1">
      <alignment horizontal="right" indent="2"/>
    </xf>
    <xf numFmtId="2" fontId="3" fillId="0" borderId="15" xfId="1" applyNumberFormat="1" applyFont="1" applyBorder="1" applyAlignment="1">
      <alignment horizontal="right" indent="2"/>
    </xf>
    <xf numFmtId="0" fontId="14" fillId="0" borderId="30" xfId="1" applyFont="1" applyBorder="1" applyAlignment="1">
      <alignment vertical="center" wrapText="1"/>
    </xf>
    <xf numFmtId="0" fontId="14" fillId="0" borderId="31" xfId="1" applyFont="1" applyBorder="1" applyAlignment="1">
      <alignment vertical="center" wrapText="1"/>
    </xf>
    <xf numFmtId="0" fontId="6" fillId="0" borderId="40" xfId="1" applyFont="1" applyBorder="1" applyAlignment="1">
      <alignment horizontal="left"/>
    </xf>
    <xf numFmtId="0" fontId="6" fillId="0" borderId="5" xfId="1" applyFont="1" applyBorder="1" applyAlignment="1">
      <alignment horizontal="center"/>
    </xf>
    <xf numFmtId="0" fontId="6" fillId="0" borderId="6" xfId="1" applyFont="1" applyBorder="1" applyAlignment="1">
      <alignment horizontal="center"/>
    </xf>
    <xf numFmtId="0" fontId="6" fillId="0" borderId="41" xfId="1" applyFont="1" applyBorder="1" applyAlignment="1">
      <alignment horizontal="left"/>
    </xf>
    <xf numFmtId="0" fontId="6" fillId="0" borderId="33" xfId="1" applyFont="1" applyBorder="1" applyAlignment="1">
      <alignment horizontal="center"/>
    </xf>
    <xf numFmtId="0" fontId="6" fillId="0" borderId="34" xfId="1" applyFont="1" applyBorder="1" applyAlignment="1">
      <alignment horizontal="center"/>
    </xf>
    <xf numFmtId="1" fontId="6" fillId="0" borderId="33" xfId="1" applyNumberFormat="1" applyFont="1" applyBorder="1" applyAlignment="1">
      <alignment horizontal="center"/>
    </xf>
    <xf numFmtId="1" fontId="6" fillId="0" borderId="34" xfId="1" applyNumberFormat="1" applyFont="1" applyBorder="1" applyAlignment="1">
      <alignment horizontal="center"/>
    </xf>
    <xf numFmtId="0" fontId="3" fillId="0" borderId="42" xfId="1" applyFont="1" applyBorder="1" applyAlignment="1">
      <alignment horizontal="left"/>
    </xf>
    <xf numFmtId="2" fontId="3" fillId="0" borderId="11" xfId="1" applyNumberFormat="1" applyFont="1" applyBorder="1" applyAlignment="1">
      <alignment horizontal="center"/>
    </xf>
    <xf numFmtId="2" fontId="3" fillId="0" borderId="15" xfId="1" applyNumberFormat="1" applyFont="1" applyBorder="1" applyAlignment="1">
      <alignment horizontal="center"/>
    </xf>
    <xf numFmtId="0" fontId="13" fillId="5" borderId="43" xfId="4" applyFont="1" applyFill="1" applyBorder="1" applyAlignment="1">
      <alignment horizontal="left" vertical="top" wrapText="1"/>
    </xf>
    <xf numFmtId="0" fontId="4" fillId="0" borderId="44" xfId="4" applyFont="1" applyBorder="1" applyAlignment="1">
      <alignment horizontal="left" vertical="top" wrapText="1"/>
    </xf>
    <xf numFmtId="0" fontId="4" fillId="0" borderId="45" xfId="4" applyFont="1" applyBorder="1" applyAlignment="1">
      <alignment horizontal="left" vertical="top" wrapText="1"/>
    </xf>
    <xf numFmtId="0" fontId="13" fillId="0" borderId="46" xfId="4" applyFont="1" applyBorder="1" applyAlignment="1">
      <alignment horizontal="center" vertical="center" wrapText="1"/>
    </xf>
    <xf numFmtId="0" fontId="13" fillId="0" borderId="47" xfId="4" applyFont="1" applyBorder="1" applyAlignment="1">
      <alignment horizontal="center" vertical="center" wrapText="1"/>
    </xf>
    <xf numFmtId="0" fontId="13" fillId="0" borderId="48" xfId="4" applyFont="1" applyBorder="1" applyAlignment="1">
      <alignment horizontal="center" vertical="center" wrapText="1"/>
    </xf>
    <xf numFmtId="0" fontId="13" fillId="0" borderId="49" xfId="4" applyFont="1" applyBorder="1" applyAlignment="1">
      <alignment horizontal="center" vertical="center" wrapText="1"/>
    </xf>
    <xf numFmtId="0" fontId="13" fillId="0" borderId="50" xfId="4" applyFont="1" applyBorder="1" applyAlignment="1">
      <alignment horizontal="center" vertical="center" wrapText="1"/>
    </xf>
    <xf numFmtId="0" fontId="13" fillId="0" borderId="51" xfId="4" applyFont="1" applyBorder="1" applyAlignment="1">
      <alignment horizontal="center" vertical="center" wrapText="1"/>
    </xf>
    <xf numFmtId="0" fontId="13" fillId="0" borderId="52" xfId="4" applyFont="1" applyBorder="1" applyAlignment="1">
      <alignment horizontal="center" vertical="center" wrapText="1"/>
    </xf>
    <xf numFmtId="0" fontId="3" fillId="0" borderId="53" xfId="4" applyFont="1" applyBorder="1" applyAlignment="1">
      <alignment horizontal="center"/>
    </xf>
    <xf numFmtId="0" fontId="6" fillId="0" borderId="54" xfId="4" applyFont="1" applyBorder="1" applyAlignment="1">
      <alignment horizontal="right" vertical="center" indent="1"/>
    </xf>
    <xf numFmtId="1" fontId="6" fillId="0" borderId="53" xfId="4" applyNumberFormat="1" applyFont="1" applyBorder="1" applyAlignment="1">
      <alignment horizontal="right" indent="1"/>
    </xf>
    <xf numFmtId="0" fontId="6" fillId="0" borderId="54" xfId="4" applyFont="1" applyBorder="1" applyAlignment="1">
      <alignment horizontal="right" indent="1"/>
    </xf>
    <xf numFmtId="0" fontId="6" fillId="0" borderId="53" xfId="4" applyFont="1" applyBorder="1" applyAlignment="1">
      <alignment horizontal="right" indent="1"/>
    </xf>
    <xf numFmtId="1" fontId="6" fillId="0" borderId="54" xfId="4" applyNumberFormat="1" applyFont="1" applyBorder="1" applyAlignment="1">
      <alignment horizontal="right" indent="1"/>
    </xf>
    <xf numFmtId="0" fontId="6" fillId="0" borderId="53" xfId="4" applyFont="1" applyBorder="1" applyAlignment="1">
      <alignment horizontal="right" vertical="center" indent="1"/>
    </xf>
    <xf numFmtId="1" fontId="6" fillId="0" borderId="54" xfId="4" applyNumberFormat="1" applyFont="1" applyBorder="1" applyAlignment="1">
      <alignment horizontal="right"/>
    </xf>
    <xf numFmtId="1" fontId="3" fillId="0" borderId="53" xfId="4" applyNumberFormat="1" applyFont="1" applyBorder="1" applyAlignment="1">
      <alignment horizontal="right" indent="1"/>
    </xf>
    <xf numFmtId="1" fontId="3" fillId="0" borderId="27" xfId="4" applyNumberFormat="1" applyFont="1" applyBorder="1" applyAlignment="1">
      <alignment horizontal="right" indent="1"/>
    </xf>
    <xf numFmtId="9" fontId="4" fillId="0" borderId="0" xfId="4" applyNumberFormat="1" applyFont="1"/>
    <xf numFmtId="0" fontId="13" fillId="0" borderId="55" xfId="4" applyFont="1" applyBorder="1" applyAlignment="1">
      <alignment horizontal="center" vertical="center" wrapText="1"/>
    </xf>
    <xf numFmtId="1" fontId="4" fillId="0" borderId="0" xfId="4" applyNumberFormat="1" applyFont="1"/>
    <xf numFmtId="0" fontId="13" fillId="0" borderId="40" xfId="4" applyFont="1" applyBorder="1" applyAlignment="1">
      <alignment horizontal="center" vertical="center" wrapText="1"/>
    </xf>
    <xf numFmtId="0" fontId="3" fillId="0" borderId="56" xfId="4" applyFont="1" applyBorder="1" applyAlignment="1">
      <alignment horizontal="center"/>
    </xf>
    <xf numFmtId="0" fontId="6" fillId="0" borderId="8" xfId="4" applyFont="1" applyBorder="1" applyAlignment="1">
      <alignment horizontal="right" vertical="center" indent="1"/>
    </xf>
    <xf numFmtId="1" fontId="6" fillId="0" borderId="56" xfId="4" applyNumberFormat="1" applyFont="1" applyBorder="1" applyAlignment="1">
      <alignment horizontal="right" indent="1"/>
    </xf>
    <xf numFmtId="0" fontId="6" fillId="0" borderId="8" xfId="4" applyFont="1" applyBorder="1" applyAlignment="1">
      <alignment horizontal="right" indent="1"/>
    </xf>
    <xf numFmtId="0" fontId="6" fillId="0" borderId="56" xfId="4" applyFont="1" applyBorder="1" applyAlignment="1">
      <alignment horizontal="right" indent="1"/>
    </xf>
    <xf numFmtId="1" fontId="6" fillId="0" borderId="8" xfId="4" applyNumberFormat="1" applyFont="1" applyBorder="1" applyAlignment="1">
      <alignment horizontal="right" indent="1"/>
    </xf>
    <xf numFmtId="0" fontId="6" fillId="0" borderId="56" xfId="4" applyFont="1" applyBorder="1" applyAlignment="1">
      <alignment horizontal="right" vertical="center" indent="1"/>
    </xf>
    <xf numFmtId="1" fontId="6" fillId="0" borderId="8" xfId="4" applyNumberFormat="1" applyFont="1" applyBorder="1" applyAlignment="1">
      <alignment horizontal="right"/>
    </xf>
    <xf numFmtId="1" fontId="3" fillId="0" borderId="56" xfId="4" applyNumberFormat="1" applyFont="1" applyBorder="1" applyAlignment="1">
      <alignment horizontal="right" indent="1"/>
    </xf>
    <xf numFmtId="1" fontId="3" fillId="0" borderId="24" xfId="4" applyNumberFormat="1" applyFont="1" applyBorder="1" applyAlignment="1">
      <alignment horizontal="right" indent="1"/>
    </xf>
    <xf numFmtId="0" fontId="3" fillId="0" borderId="57" xfId="4" applyFont="1" applyBorder="1" applyAlignment="1">
      <alignment horizontal="center"/>
    </xf>
    <xf numFmtId="0" fontId="6" fillId="0" borderId="58" xfId="4" applyFont="1" applyBorder="1" applyAlignment="1">
      <alignment horizontal="right" vertical="center" indent="1"/>
    </xf>
    <xf numFmtId="1" fontId="6" fillId="0" borderId="57" xfId="4" applyNumberFormat="1" applyFont="1" applyBorder="1" applyAlignment="1">
      <alignment horizontal="right" indent="1"/>
    </xf>
    <xf numFmtId="0" fontId="6" fillId="0" borderId="58" xfId="4" applyFont="1" applyBorder="1" applyAlignment="1">
      <alignment horizontal="right" indent="1"/>
    </xf>
    <xf numFmtId="0" fontId="6" fillId="0" borderId="57" xfId="4" applyFont="1" applyBorder="1" applyAlignment="1">
      <alignment horizontal="right" indent="1"/>
    </xf>
    <xf numFmtId="1" fontId="6" fillId="0" borderId="58" xfId="4" applyNumberFormat="1" applyFont="1" applyBorder="1" applyAlignment="1">
      <alignment horizontal="right" indent="1"/>
    </xf>
    <xf numFmtId="0" fontId="6" fillId="0" borderId="57" xfId="4" applyFont="1" applyBorder="1" applyAlignment="1">
      <alignment horizontal="right" vertical="center" indent="1"/>
    </xf>
    <xf numFmtId="1" fontId="6" fillId="0" borderId="58" xfId="4" applyNumberFormat="1" applyFont="1" applyBorder="1" applyAlignment="1">
      <alignment horizontal="right"/>
    </xf>
    <xf numFmtId="0" fontId="13" fillId="0" borderId="41" xfId="4" applyFont="1" applyBorder="1" applyAlignment="1">
      <alignment horizontal="center" vertical="center" wrapText="1"/>
    </xf>
    <xf numFmtId="0" fontId="6" fillId="0" borderId="59" xfId="4" applyFont="1" applyBorder="1" applyAlignment="1">
      <alignment horizontal="right" indent="1"/>
    </xf>
    <xf numFmtId="1" fontId="6" fillId="0" borderId="60" xfId="4" applyNumberFormat="1" applyFont="1" applyBorder="1" applyAlignment="1">
      <alignment horizontal="right" indent="1"/>
    </xf>
    <xf numFmtId="1" fontId="6" fillId="0" borderId="56" xfId="4" applyNumberFormat="1" applyFont="1" applyBorder="1" applyAlignment="1">
      <alignment horizontal="right"/>
    </xf>
    <xf numFmtId="1" fontId="3" fillId="0" borderId="61" xfId="4" applyNumberFormat="1" applyFont="1" applyBorder="1" applyAlignment="1">
      <alignment horizontal="right" indent="1"/>
    </xf>
    <xf numFmtId="0" fontId="3" fillId="0" borderId="56" xfId="5" applyFont="1" applyBorder="1">
      <alignment horizontal="center" vertical="center"/>
    </xf>
    <xf numFmtId="0" fontId="6" fillId="0" borderId="56" xfId="5" applyFont="1" applyBorder="1" applyAlignment="1">
      <alignment horizontal="right" vertical="center" indent="1"/>
    </xf>
    <xf numFmtId="1" fontId="6" fillId="0" borderId="56" xfId="5" applyNumberFormat="1" applyFont="1" applyBorder="1" applyAlignment="1">
      <alignment horizontal="right" vertical="center" indent="1"/>
    </xf>
    <xf numFmtId="0" fontId="6" fillId="0" borderId="59" xfId="5" applyFont="1" applyBorder="1" applyAlignment="1">
      <alignment horizontal="right" vertical="center" indent="1"/>
    </xf>
    <xf numFmtId="1" fontId="6" fillId="0" borderId="60" xfId="5" applyNumberFormat="1" applyFont="1" applyBorder="1" applyAlignment="1">
      <alignment horizontal="right" vertical="center" indent="1"/>
    </xf>
    <xf numFmtId="1" fontId="6" fillId="0" borderId="56" xfId="5" applyNumberFormat="1" applyFont="1" applyBorder="1" applyAlignment="1">
      <alignment horizontal="right" vertical="center"/>
    </xf>
    <xf numFmtId="0" fontId="3" fillId="0" borderId="57" xfId="5" applyFont="1" applyBorder="1">
      <alignment horizontal="center" vertical="center"/>
    </xf>
    <xf numFmtId="1" fontId="6" fillId="0" borderId="57" xfId="5" applyNumberFormat="1" applyFont="1" applyBorder="1" applyAlignment="1">
      <alignment horizontal="right" vertical="center" indent="1"/>
    </xf>
    <xf numFmtId="0" fontId="6" fillId="0" borderId="62" xfId="5" applyFont="1" applyBorder="1" applyAlignment="1">
      <alignment horizontal="right" vertical="center" indent="1"/>
    </xf>
    <xf numFmtId="0" fontId="6" fillId="0" borderId="57" xfId="5" applyFont="1" applyBorder="1" applyAlignment="1">
      <alignment horizontal="right" vertical="center" indent="1"/>
    </xf>
    <xf numFmtId="1" fontId="6" fillId="0" borderId="63" xfId="5" applyNumberFormat="1" applyFont="1" applyBorder="1" applyAlignment="1">
      <alignment horizontal="right" vertical="center" indent="1"/>
    </xf>
    <xf numFmtId="1" fontId="6" fillId="0" borderId="57" xfId="5" applyNumberFormat="1" applyFont="1" applyBorder="1" applyAlignment="1">
      <alignment horizontal="right" vertical="center"/>
    </xf>
    <xf numFmtId="1" fontId="3" fillId="0" borderId="57" xfId="4" applyNumberFormat="1" applyFont="1" applyBorder="1" applyAlignment="1">
      <alignment horizontal="right" indent="1"/>
    </xf>
    <xf numFmtId="1" fontId="3" fillId="0" borderId="64" xfId="4" applyNumberFormat="1" applyFont="1" applyBorder="1" applyAlignment="1">
      <alignment horizontal="right" indent="1"/>
    </xf>
    <xf numFmtId="0" fontId="3" fillId="0" borderId="65" xfId="5" applyFont="1" applyBorder="1">
      <alignment horizontal="center" vertical="center"/>
    </xf>
    <xf numFmtId="1" fontId="6" fillId="0" borderId="65" xfId="5" applyNumberFormat="1" applyFont="1" applyBorder="1" applyAlignment="1">
      <alignment horizontal="right" vertical="center" indent="1"/>
    </xf>
    <xf numFmtId="1" fontId="6" fillId="0" borderId="66" xfId="5" applyNumberFormat="1" applyFont="1" applyBorder="1" applyAlignment="1">
      <alignment horizontal="right" vertical="center"/>
    </xf>
    <xf numFmtId="1" fontId="3" fillId="0" borderId="65" xfId="4" applyNumberFormat="1" applyFont="1" applyBorder="1" applyAlignment="1">
      <alignment horizontal="right" indent="1"/>
    </xf>
    <xf numFmtId="1" fontId="3" fillId="0" borderId="67" xfId="4" applyNumberFormat="1" applyFont="1" applyBorder="1" applyAlignment="1">
      <alignment horizontal="right" indent="1"/>
    </xf>
    <xf numFmtId="0" fontId="13" fillId="0" borderId="68" xfId="4" applyFont="1" applyBorder="1" applyAlignment="1">
      <alignment horizontal="center" vertical="center" wrapText="1"/>
    </xf>
    <xf numFmtId="0" fontId="3" fillId="0" borderId="69" xfId="5" applyFont="1" applyBorder="1">
      <alignment horizontal="center" vertical="center"/>
    </xf>
    <xf numFmtId="2" fontId="6" fillId="0" borderId="69" xfId="5" applyNumberFormat="1" applyFont="1" applyBorder="1" applyAlignment="1">
      <alignment horizontal="right" vertical="center" indent="1"/>
    </xf>
    <xf numFmtId="2" fontId="6" fillId="0" borderId="70" xfId="5" applyNumberFormat="1" applyFont="1" applyBorder="1" applyAlignment="1">
      <alignment horizontal="right" vertical="center" indent="1"/>
    </xf>
    <xf numFmtId="2" fontId="6" fillId="0" borderId="71" xfId="5" applyNumberFormat="1" applyFont="1" applyBorder="1" applyAlignment="1">
      <alignment horizontal="right" vertical="center" indent="1"/>
    </xf>
    <xf numFmtId="2" fontId="6" fillId="0" borderId="69" xfId="5" applyNumberFormat="1" applyFont="1" applyBorder="1" applyAlignment="1">
      <alignment horizontal="right" vertical="center"/>
    </xf>
    <xf numFmtId="1" fontId="3" fillId="0" borderId="69" xfId="4" applyNumberFormat="1" applyFont="1" applyBorder="1" applyAlignment="1">
      <alignment horizontal="right" indent="1"/>
    </xf>
    <xf numFmtId="1" fontId="3" fillId="0" borderId="72" xfId="4" applyNumberFormat="1" applyFont="1" applyBorder="1" applyAlignment="1">
      <alignment horizontal="right" indent="1"/>
    </xf>
    <xf numFmtId="0" fontId="3" fillId="0" borderId="73" xfId="4" applyFont="1" applyBorder="1" applyAlignment="1">
      <alignment horizontal="center"/>
    </xf>
    <xf numFmtId="1" fontId="6" fillId="0" borderId="74" xfId="4" applyNumberFormat="1" applyFont="1" applyBorder="1" applyAlignment="1">
      <alignment horizontal="right" vertical="center" indent="1"/>
    </xf>
    <xf numFmtId="1" fontId="6" fillId="0" borderId="73" xfId="4" applyNumberFormat="1" applyFont="1" applyBorder="1" applyAlignment="1">
      <alignment horizontal="right" indent="1"/>
    </xf>
    <xf numFmtId="1" fontId="6" fillId="0" borderId="73" xfId="4" applyNumberFormat="1" applyFont="1" applyBorder="1" applyAlignment="1">
      <alignment horizontal="right" vertical="center" indent="1"/>
    </xf>
    <xf numFmtId="1" fontId="6" fillId="0" borderId="74" xfId="4" applyNumberFormat="1" applyFont="1" applyBorder="1" applyAlignment="1">
      <alignment horizontal="right"/>
    </xf>
    <xf numFmtId="1" fontId="3" fillId="0" borderId="73" xfId="4" applyNumberFormat="1" applyFont="1" applyBorder="1" applyAlignment="1">
      <alignment horizontal="right" indent="1"/>
    </xf>
    <xf numFmtId="1" fontId="3" fillId="0" borderId="75" xfId="4" applyNumberFormat="1" applyFont="1" applyBorder="1" applyAlignment="1">
      <alignment horizontal="right" indent="1"/>
    </xf>
    <xf numFmtId="1" fontId="6" fillId="0" borderId="54" xfId="4" applyNumberFormat="1" applyFont="1" applyBorder="1" applyAlignment="1">
      <alignment horizontal="right" vertical="center" indent="1"/>
    </xf>
    <xf numFmtId="1" fontId="6" fillId="0" borderId="53" xfId="4" applyNumberFormat="1" applyFont="1" applyBorder="1" applyAlignment="1">
      <alignment horizontal="right" vertical="center" indent="1"/>
    </xf>
    <xf numFmtId="1" fontId="6" fillId="0" borderId="60" xfId="4" applyNumberFormat="1" applyFont="1" applyBorder="1" applyAlignment="1">
      <alignment horizontal="right"/>
    </xf>
    <xf numFmtId="1" fontId="3" fillId="0" borderId="76" xfId="4" applyNumberFormat="1" applyFont="1" applyBorder="1" applyAlignment="1">
      <alignment horizontal="right" indent="1"/>
    </xf>
    <xf numFmtId="1" fontId="6" fillId="0" borderId="8" xfId="5" applyNumberFormat="1" applyFont="1" applyBorder="1" applyAlignment="1">
      <alignment horizontal="right" vertical="center" indent="1"/>
    </xf>
    <xf numFmtId="1" fontId="6" fillId="0" borderId="60" xfId="5" applyNumberFormat="1" applyFont="1" applyBorder="1" applyAlignment="1">
      <alignment horizontal="right" vertical="center"/>
    </xf>
    <xf numFmtId="1" fontId="6" fillId="0" borderId="58" xfId="5" applyNumberFormat="1" applyFont="1" applyBorder="1" applyAlignment="1">
      <alignment horizontal="right" vertical="center" indent="1"/>
    </xf>
    <xf numFmtId="1" fontId="6" fillId="0" borderId="63" xfId="5" applyNumberFormat="1" applyFont="1" applyBorder="1" applyAlignment="1">
      <alignment horizontal="right" vertical="center"/>
    </xf>
    <xf numFmtId="0" fontId="3" fillId="0" borderId="47" xfId="5" applyFont="1" applyBorder="1">
      <alignment horizontal="center" vertical="center"/>
    </xf>
    <xf numFmtId="1" fontId="6" fillId="0" borderId="8" xfId="5" applyNumberFormat="1" applyFont="1" applyBorder="1" applyAlignment="1">
      <alignment horizontal="right" vertical="center"/>
    </xf>
    <xf numFmtId="1" fontId="3" fillId="0" borderId="8" xfId="4" applyNumberFormat="1" applyFont="1" applyBorder="1" applyAlignment="1">
      <alignment horizontal="right" vertical="center" indent="1"/>
    </xf>
    <xf numFmtId="1" fontId="3" fillId="0" borderId="61" xfId="4" applyNumberFormat="1" applyFont="1" applyBorder="1" applyAlignment="1">
      <alignment horizontal="right" vertical="center" indent="1"/>
    </xf>
    <xf numFmtId="1" fontId="3" fillId="0" borderId="58" xfId="4" applyNumberFormat="1" applyFont="1" applyBorder="1" applyAlignment="1">
      <alignment horizontal="right" vertical="center" indent="1"/>
    </xf>
    <xf numFmtId="1" fontId="3" fillId="0" borderId="64" xfId="4" applyNumberFormat="1" applyFont="1" applyBorder="1" applyAlignment="1">
      <alignment horizontal="right" vertical="center" indent="1"/>
    </xf>
    <xf numFmtId="0" fontId="13" fillId="0" borderId="42" xfId="4" applyFont="1" applyBorder="1" applyAlignment="1">
      <alignment horizontal="center" vertical="center" wrapText="1"/>
    </xf>
    <xf numFmtId="0" fontId="3" fillId="0" borderId="77" xfId="5" applyFont="1" applyBorder="1">
      <alignment horizontal="center" vertical="center"/>
    </xf>
    <xf numFmtId="2" fontId="6" fillId="0" borderId="77" xfId="5" applyNumberFormat="1" applyFont="1" applyBorder="1" applyAlignment="1">
      <alignment horizontal="right" vertical="center" indent="1"/>
    </xf>
    <xf numFmtId="2" fontId="6" fillId="0" borderId="78" xfId="5" applyNumberFormat="1" applyFont="1" applyBorder="1" applyAlignment="1">
      <alignment horizontal="right" vertical="center" indent="1"/>
    </xf>
    <xf numFmtId="2" fontId="6" fillId="0" borderId="79" xfId="5" applyNumberFormat="1" applyFont="1" applyBorder="1" applyAlignment="1">
      <alignment horizontal="right" vertical="center" indent="1"/>
    </xf>
    <xf numFmtId="2" fontId="6" fillId="0" borderId="77" xfId="5" applyNumberFormat="1" applyFont="1" applyBorder="1" applyAlignment="1">
      <alignment horizontal="right" vertical="center"/>
    </xf>
    <xf numFmtId="9" fontId="3" fillId="0" borderId="80" xfId="4" applyNumberFormat="1" applyFont="1" applyBorder="1" applyAlignment="1">
      <alignment horizontal="right" vertical="center" wrapText="1" indent="1"/>
    </xf>
    <xf numFmtId="9" fontId="3" fillId="0" borderId="81" xfId="4" applyNumberFormat="1" applyFont="1" applyBorder="1" applyAlignment="1">
      <alignment horizontal="right" vertical="center" wrapText="1" indent="1"/>
    </xf>
    <xf numFmtId="0" fontId="6" fillId="0" borderId="0" xfId="4" applyFont="1"/>
    <xf numFmtId="0" fontId="3" fillId="0" borderId="0" xfId="5" applyFont="1">
      <alignment horizontal="center" vertical="center"/>
    </xf>
    <xf numFmtId="2" fontId="6" fillId="0" borderId="0" xfId="5" applyNumberFormat="1" applyFont="1" applyAlignment="1">
      <alignment horizontal="right" vertical="center" indent="1"/>
    </xf>
    <xf numFmtId="2" fontId="6" fillId="0" borderId="0" xfId="5" applyNumberFormat="1" applyFont="1" applyAlignment="1">
      <alignment horizontal="right" vertical="center"/>
    </xf>
    <xf numFmtId="9" fontId="3" fillId="0" borderId="0" xfId="4" applyNumberFormat="1" applyFont="1" applyAlignment="1">
      <alignment horizontal="right" vertical="center" wrapText="1" indent="1"/>
    </xf>
    <xf numFmtId="0" fontId="13" fillId="0" borderId="0" xfId="4" applyFont="1" applyAlignment="1">
      <alignment horizontal="center" vertical="center" wrapText="1"/>
    </xf>
    <xf numFmtId="1" fontId="4" fillId="0" borderId="0" xfId="4" applyNumberFormat="1" applyFont="1" applyAlignment="1">
      <alignment horizontal="right" vertical="center" wrapText="1"/>
    </xf>
    <xf numFmtId="0" fontId="4" fillId="0" borderId="0" xfId="4" applyFont="1" applyAlignment="1">
      <alignment horizontal="right" vertical="center" wrapText="1"/>
    </xf>
    <xf numFmtId="2" fontId="4" fillId="0" borderId="0" xfId="4" applyNumberFormat="1" applyFont="1"/>
  </cellXfs>
  <cellStyles count="6">
    <cellStyle name="Normal" xfId="0" builtinId="0"/>
    <cellStyle name="Normal 3" xfId="1" xr:uid="{463B8FBE-035A-4A83-9531-B80601252FF0}"/>
    <cellStyle name="Normal 3 2 2" xfId="4" xr:uid="{22171D9C-0955-4695-B714-7B344EF210A8}"/>
    <cellStyle name="Normal 6" xfId="2" xr:uid="{EA66CF66-F067-47A7-9B60-1E4C3DF6A0F3}"/>
    <cellStyle name="Normal 9" xfId="5" xr:uid="{9F42A109-2215-4B42-B85C-CC9FDEB7E7C1}"/>
    <cellStyle name="Normal_KeyCentreCalcs" xfId="3" xr:uid="{0E2F5FF3-1B16-4964-92AC-64CDD43A0E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Key Centre Inbound Vehicle Counts</a:t>
            </a:r>
          </a:p>
        </c:rich>
      </c:tx>
      <c:overlay val="0"/>
    </c:title>
    <c:autoTitleDeleted val="0"/>
    <c:plotArea>
      <c:layout>
        <c:manualLayout>
          <c:layoutTarget val="inner"/>
          <c:xMode val="edge"/>
          <c:yMode val="edge"/>
          <c:x val="0.11191501718730958"/>
          <c:y val="9.282283790468307E-2"/>
          <c:w val="0.82516458531855497"/>
          <c:h val="0.79485857754806055"/>
        </c:manualLayout>
      </c:layout>
      <c:barChart>
        <c:barDir val="col"/>
        <c:grouping val="clustered"/>
        <c:varyColors val="0"/>
        <c:ser>
          <c:idx val="0"/>
          <c:order val="0"/>
          <c:tx>
            <c:v>0730-0930</c:v>
          </c:tx>
          <c:spPr>
            <a:solidFill>
              <a:srgbClr val="00B0F0"/>
            </a:solidFill>
            <a:ln w="12700" cap="flat" cmpd="sng" algn="ctr">
              <a:solidFill>
                <a:schemeClr val="tx1"/>
              </a:solidFill>
              <a:prstDash val="solid"/>
            </a:ln>
            <a:effectLst/>
          </c:spPr>
          <c:invertIfNegative val="0"/>
          <c:dPt>
            <c:idx val="2"/>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53CB-4593-A1F3-0565C476472D}"/>
              </c:ext>
            </c:extLst>
          </c:dPt>
          <c:dPt>
            <c:idx val="3"/>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3-53CB-4593-A1F3-0565C476472D}"/>
              </c:ext>
            </c:extLst>
          </c:dPt>
          <c:dPt>
            <c:idx val="4"/>
            <c:invertIfNegative val="0"/>
            <c:bubble3D val="0"/>
            <c:spPr>
              <a:solidFill>
                <a:srgbClr val="00B0F0"/>
              </a:solidFill>
              <a:ln w="12700" cap="flat" cmpd="sng" algn="ctr">
                <a:solidFill>
                  <a:schemeClr val="tx1"/>
                </a:solidFill>
                <a:prstDash val="solid"/>
              </a:ln>
              <a:effectLst/>
            </c:spPr>
            <c:extLst>
              <c:ext xmlns:c16="http://schemas.microsoft.com/office/drawing/2014/chart" uri="{C3380CC4-5D6E-409C-BE32-E72D297353CC}">
                <c16:uniqueId val="{00000005-53CB-4593-A1F3-0565C476472D}"/>
              </c:ext>
            </c:extLst>
          </c:dPt>
          <c:cat>
            <c:numRef>
              <c:f>'Tab 23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23  KC Traffic Trend'!$I$3:$I$24</c:f>
              <c:numCache>
                <c:formatCode>General</c:formatCode>
                <c:ptCount val="22"/>
                <c:pt idx="0">
                  <c:v>7232</c:v>
                </c:pt>
                <c:pt idx="1">
                  <c:v>6717</c:v>
                </c:pt>
                <c:pt idx="4">
                  <c:v>6930</c:v>
                </c:pt>
                <c:pt idx="7">
                  <c:v>7461</c:v>
                </c:pt>
                <c:pt idx="10">
                  <c:v>6987</c:v>
                </c:pt>
                <c:pt idx="11">
                  <c:v>6541</c:v>
                </c:pt>
                <c:pt idx="12" formatCode="0">
                  <c:v>6482</c:v>
                </c:pt>
                <c:pt idx="13">
                  <c:v>6350</c:v>
                </c:pt>
                <c:pt idx="14">
                  <c:v>5822</c:v>
                </c:pt>
                <c:pt idx="15">
                  <c:v>5211</c:v>
                </c:pt>
                <c:pt idx="16" formatCode="0">
                  <c:v>2361</c:v>
                </c:pt>
                <c:pt idx="17" formatCode="0">
                  <c:v>2362</c:v>
                </c:pt>
                <c:pt idx="18" formatCode="0">
                  <c:v>2154</c:v>
                </c:pt>
                <c:pt idx="19" formatCode="0">
                  <c:v>2214</c:v>
                </c:pt>
                <c:pt idx="20" formatCode="0">
                  <c:v>2375</c:v>
                </c:pt>
                <c:pt idx="21" formatCode="0">
                  <c:v>2331</c:v>
                </c:pt>
              </c:numCache>
            </c:numRef>
          </c:val>
          <c:extLst>
            <c:ext xmlns:c16="http://schemas.microsoft.com/office/drawing/2014/chart" uri="{C3380CC4-5D6E-409C-BE32-E72D297353CC}">
              <c16:uniqueId val="{00000006-53CB-4593-A1F3-0565C476472D}"/>
            </c:ext>
          </c:extLst>
        </c:ser>
        <c:ser>
          <c:idx val="1"/>
          <c:order val="1"/>
          <c:tx>
            <c:v>10:00-12:00</c:v>
          </c:tx>
          <c:spPr>
            <a:solidFill>
              <a:schemeClr val="tx1"/>
            </a:solidFill>
            <a:ln w="12700" cap="flat" cmpd="sng" algn="ctr">
              <a:solidFill>
                <a:schemeClr val="tx1"/>
              </a:solidFill>
              <a:prstDash val="solid"/>
            </a:ln>
            <a:effectLst/>
          </c:spPr>
          <c:invertIfNegative val="0"/>
          <c:dPt>
            <c:idx val="2"/>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8-53CB-4593-A1F3-0565C476472D}"/>
              </c:ext>
            </c:extLst>
          </c:dPt>
          <c:dPt>
            <c:idx val="3"/>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A-53CB-4593-A1F3-0565C476472D}"/>
              </c:ext>
            </c:extLst>
          </c:dPt>
          <c:dPt>
            <c:idx val="4"/>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C-53CB-4593-A1F3-0565C476472D}"/>
              </c:ext>
            </c:extLst>
          </c:dPt>
          <c:cat>
            <c:numRef>
              <c:f>'Tab 23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23  KC Traffic Trend'!$R$3:$R$24</c:f>
              <c:numCache>
                <c:formatCode>General</c:formatCode>
                <c:ptCount val="22"/>
                <c:pt idx="0">
                  <c:v>5485</c:v>
                </c:pt>
                <c:pt idx="1">
                  <c:v>5410</c:v>
                </c:pt>
                <c:pt idx="4">
                  <c:v>5229</c:v>
                </c:pt>
                <c:pt idx="7">
                  <c:v>5991</c:v>
                </c:pt>
                <c:pt idx="10">
                  <c:v>5857</c:v>
                </c:pt>
                <c:pt idx="11">
                  <c:v>5574</c:v>
                </c:pt>
                <c:pt idx="12">
                  <c:v>5470</c:v>
                </c:pt>
                <c:pt idx="13">
                  <c:v>5375</c:v>
                </c:pt>
                <c:pt idx="14">
                  <c:v>5124</c:v>
                </c:pt>
                <c:pt idx="15">
                  <c:v>4528</c:v>
                </c:pt>
                <c:pt idx="16" formatCode="0">
                  <c:v>2825</c:v>
                </c:pt>
                <c:pt idx="17" formatCode="0">
                  <c:v>2628</c:v>
                </c:pt>
                <c:pt idx="18" formatCode="0">
                  <c:v>2836</c:v>
                </c:pt>
                <c:pt idx="19" formatCode="0">
                  <c:v>2984</c:v>
                </c:pt>
                <c:pt idx="20" formatCode="0">
                  <c:v>2913</c:v>
                </c:pt>
                <c:pt idx="21" formatCode="0">
                  <c:v>2838</c:v>
                </c:pt>
              </c:numCache>
            </c:numRef>
          </c:val>
          <c:extLst>
            <c:ext xmlns:c16="http://schemas.microsoft.com/office/drawing/2014/chart" uri="{C3380CC4-5D6E-409C-BE32-E72D297353CC}">
              <c16:uniqueId val="{0000000D-53CB-4593-A1F3-0565C476472D}"/>
            </c:ext>
          </c:extLst>
        </c:ser>
        <c:ser>
          <c:idx val="2"/>
          <c:order val="2"/>
          <c:tx>
            <c:v>1600-1800</c:v>
          </c:tx>
          <c:spPr>
            <a:solidFill>
              <a:srgbClr val="FFC000"/>
            </a:solidFill>
            <a:ln w="12700">
              <a:solidFill>
                <a:schemeClr val="tx1"/>
              </a:solidFill>
            </a:ln>
          </c:spPr>
          <c:invertIfNegative val="0"/>
          <c:dPt>
            <c:idx val="2"/>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0F-53CB-4593-A1F3-0565C476472D}"/>
              </c:ext>
            </c:extLst>
          </c:dPt>
          <c:dPt>
            <c:idx val="3"/>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11-53CB-4593-A1F3-0565C476472D}"/>
              </c:ext>
            </c:extLst>
          </c:dPt>
          <c:dPt>
            <c:idx val="4"/>
            <c:invertIfNegative val="0"/>
            <c:bubble3D val="0"/>
            <c:spPr>
              <a:solidFill>
                <a:srgbClr val="FFC000"/>
              </a:solidFill>
              <a:ln w="12700">
                <a:solidFill>
                  <a:schemeClr val="tx1"/>
                </a:solidFill>
                <a:prstDash val="solid"/>
              </a:ln>
            </c:spPr>
            <c:extLst>
              <c:ext xmlns:c16="http://schemas.microsoft.com/office/drawing/2014/chart" uri="{C3380CC4-5D6E-409C-BE32-E72D297353CC}">
                <c16:uniqueId val="{00000013-53CB-4593-A1F3-0565C476472D}"/>
              </c:ext>
            </c:extLst>
          </c:dPt>
          <c:cat>
            <c:numRef>
              <c:f>'Tab 23  KC Traffic Trend'!$B$3:$B$24</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23  KC Traffic Trend'!$I$26:$I$47</c:f>
              <c:numCache>
                <c:formatCode>General</c:formatCode>
                <c:ptCount val="22"/>
                <c:pt idx="0">
                  <c:v>5372</c:v>
                </c:pt>
                <c:pt idx="1">
                  <c:v>5670</c:v>
                </c:pt>
                <c:pt idx="4">
                  <c:v>5329</c:v>
                </c:pt>
                <c:pt idx="7">
                  <c:v>6202</c:v>
                </c:pt>
                <c:pt idx="10">
                  <c:v>5847</c:v>
                </c:pt>
                <c:pt idx="11">
                  <c:v>6120</c:v>
                </c:pt>
                <c:pt idx="12">
                  <c:v>5987</c:v>
                </c:pt>
                <c:pt idx="13">
                  <c:v>6060</c:v>
                </c:pt>
                <c:pt idx="14">
                  <c:v>5366</c:v>
                </c:pt>
                <c:pt idx="15">
                  <c:v>4682</c:v>
                </c:pt>
                <c:pt idx="16" formatCode="0">
                  <c:v>2059</c:v>
                </c:pt>
                <c:pt idx="17" formatCode="0">
                  <c:v>1944</c:v>
                </c:pt>
                <c:pt idx="18" formatCode="0">
                  <c:v>1964</c:v>
                </c:pt>
                <c:pt idx="19" formatCode="0">
                  <c:v>2035</c:v>
                </c:pt>
                <c:pt idx="20" formatCode="0">
                  <c:v>2013</c:v>
                </c:pt>
                <c:pt idx="21" formatCode="0">
                  <c:v>2106</c:v>
                </c:pt>
              </c:numCache>
            </c:numRef>
          </c:val>
          <c:extLst>
            <c:ext xmlns:c16="http://schemas.microsoft.com/office/drawing/2014/chart" uri="{C3380CC4-5D6E-409C-BE32-E72D297353CC}">
              <c16:uniqueId val="{00000014-53CB-4593-A1F3-0565C476472D}"/>
            </c:ext>
          </c:extLst>
        </c:ser>
        <c:dLbls>
          <c:showLegendKey val="0"/>
          <c:showVal val="0"/>
          <c:showCatName val="0"/>
          <c:showSerName val="0"/>
          <c:showPercent val="0"/>
          <c:showBubbleSize val="0"/>
        </c:dLbls>
        <c:gapWidth val="150"/>
        <c:axId val="551673296"/>
        <c:axId val="551678392"/>
      </c:barChart>
      <c:catAx>
        <c:axId val="551673296"/>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8392"/>
        <c:crosses val="autoZero"/>
        <c:auto val="1"/>
        <c:lblAlgn val="ctr"/>
        <c:lblOffset val="100"/>
        <c:noMultiLvlLbl val="0"/>
      </c:catAx>
      <c:valAx>
        <c:axId val="551678392"/>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3296"/>
        <c:crosses val="autoZero"/>
        <c:crossBetween val="between"/>
      </c:valAx>
    </c:plotArea>
    <c:legend>
      <c:legendPos val="r"/>
      <c:layout>
        <c:manualLayout>
          <c:xMode val="edge"/>
          <c:yMode val="edge"/>
          <c:x val="0.8512106949058762"/>
          <c:y val="0.34660239435589008"/>
          <c:w val="0.11226858469501583"/>
          <c:h val="0.15807612281912944"/>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New Developments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c:spPr>
          <c:invertIfNegative val="0"/>
          <c:cat>
            <c:numRef>
              <c:f>'Tab 24  KC New Dev Trend'!$B$3:$B$10</c:f>
              <c:numCache>
                <c:formatCode>General</c:formatCode>
                <c:ptCount val="8"/>
                <c:pt idx="0">
                  <c:v>2011</c:v>
                </c:pt>
                <c:pt idx="1">
                  <c:v>2012</c:v>
                </c:pt>
                <c:pt idx="2">
                  <c:v>2013</c:v>
                </c:pt>
                <c:pt idx="3">
                  <c:v>2014</c:v>
                </c:pt>
                <c:pt idx="4">
                  <c:v>2015</c:v>
                </c:pt>
                <c:pt idx="5">
                  <c:v>2016</c:v>
                </c:pt>
                <c:pt idx="6">
                  <c:v>2017</c:v>
                </c:pt>
                <c:pt idx="7">
                  <c:v>2018</c:v>
                </c:pt>
              </c:numCache>
            </c:numRef>
          </c:cat>
          <c:val>
            <c:numRef>
              <c:f>'Tab 24  KC New Dev Trend'!$I$3:$I$10</c:f>
              <c:numCache>
                <c:formatCode>0</c:formatCode>
                <c:ptCount val="8"/>
                <c:pt idx="0">
                  <c:v>413</c:v>
                </c:pt>
                <c:pt idx="1">
                  <c:v>467</c:v>
                </c:pt>
                <c:pt idx="2">
                  <c:v>553</c:v>
                </c:pt>
                <c:pt idx="3">
                  <c:v>476</c:v>
                </c:pt>
                <c:pt idx="4">
                  <c:v>470</c:v>
                </c:pt>
                <c:pt idx="5">
                  <c:v>516</c:v>
                </c:pt>
                <c:pt idx="6">
                  <c:v>514</c:v>
                </c:pt>
                <c:pt idx="7">
                  <c:v>552</c:v>
                </c:pt>
              </c:numCache>
            </c:numRef>
          </c:val>
          <c:extLst>
            <c:ext xmlns:c16="http://schemas.microsoft.com/office/drawing/2014/chart" uri="{C3380CC4-5D6E-409C-BE32-E72D297353CC}">
              <c16:uniqueId val="{00000000-C37C-4C4C-A0A2-58B159331159}"/>
            </c:ext>
          </c:extLst>
        </c:ser>
        <c:ser>
          <c:idx val="1"/>
          <c:order val="1"/>
          <c:tx>
            <c:v>1000-1200</c:v>
          </c:tx>
          <c:spPr>
            <a:solidFill>
              <a:schemeClr val="tx1"/>
            </a:solidFill>
          </c:spPr>
          <c:invertIfNegative val="0"/>
          <c:val>
            <c:numRef>
              <c:f>'Tab 24  KC New Dev Trend'!$I$12:$I$19</c:f>
              <c:numCache>
                <c:formatCode>0</c:formatCode>
                <c:ptCount val="8"/>
                <c:pt idx="0">
                  <c:v>1102</c:v>
                </c:pt>
                <c:pt idx="1">
                  <c:v>934</c:v>
                </c:pt>
                <c:pt idx="2">
                  <c:v>1307</c:v>
                </c:pt>
                <c:pt idx="3">
                  <c:v>1259</c:v>
                </c:pt>
                <c:pt idx="4">
                  <c:v>1324</c:v>
                </c:pt>
                <c:pt idx="5">
                  <c:v>1464</c:v>
                </c:pt>
                <c:pt idx="6">
                  <c:v>1579</c:v>
                </c:pt>
                <c:pt idx="7">
                  <c:v>1545</c:v>
                </c:pt>
              </c:numCache>
            </c:numRef>
          </c:val>
          <c:extLst>
            <c:ext xmlns:c16="http://schemas.microsoft.com/office/drawing/2014/chart" uri="{C3380CC4-5D6E-409C-BE32-E72D297353CC}">
              <c16:uniqueId val="{00000001-C37C-4C4C-A0A2-58B159331159}"/>
            </c:ext>
          </c:extLst>
        </c:ser>
        <c:ser>
          <c:idx val="2"/>
          <c:order val="2"/>
          <c:tx>
            <c:v>1600-1800</c:v>
          </c:tx>
          <c:spPr>
            <a:solidFill>
              <a:srgbClr val="FFC000"/>
            </a:solidFill>
          </c:spPr>
          <c:invertIfNegative val="0"/>
          <c:val>
            <c:numRef>
              <c:f>'Tab 24  KC New Dev Trend'!$I$21:$I$28</c:f>
              <c:numCache>
                <c:formatCode>0</c:formatCode>
                <c:ptCount val="8"/>
                <c:pt idx="0">
                  <c:v>861</c:v>
                </c:pt>
                <c:pt idx="1">
                  <c:v>840</c:v>
                </c:pt>
                <c:pt idx="2">
                  <c:v>1110</c:v>
                </c:pt>
                <c:pt idx="3">
                  <c:v>1003</c:v>
                </c:pt>
                <c:pt idx="4">
                  <c:v>999</c:v>
                </c:pt>
                <c:pt idx="5">
                  <c:v>1103</c:v>
                </c:pt>
                <c:pt idx="6">
                  <c:v>1224</c:v>
                </c:pt>
                <c:pt idx="7">
                  <c:v>1226</c:v>
                </c:pt>
              </c:numCache>
            </c:numRef>
          </c:val>
          <c:extLst>
            <c:ext xmlns:c16="http://schemas.microsoft.com/office/drawing/2014/chart" uri="{C3380CC4-5D6E-409C-BE32-E72D297353CC}">
              <c16:uniqueId val="{00000002-C37C-4C4C-A0A2-58B159331159}"/>
            </c:ext>
          </c:extLst>
        </c:ser>
        <c:dLbls>
          <c:showLegendKey val="0"/>
          <c:showVal val="0"/>
          <c:showCatName val="0"/>
          <c:showSerName val="0"/>
          <c:showPercent val="0"/>
          <c:showBubbleSize val="0"/>
        </c:dLbls>
        <c:gapWidth val="150"/>
        <c:axId val="402684000"/>
        <c:axId val="402682432"/>
      </c:barChart>
      <c:catAx>
        <c:axId val="402684000"/>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02682432"/>
        <c:crosses val="autoZero"/>
        <c:auto val="1"/>
        <c:lblAlgn val="ctr"/>
        <c:lblOffset val="100"/>
        <c:noMultiLvlLbl val="0"/>
      </c:catAx>
      <c:valAx>
        <c:axId val="402682432"/>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02684000"/>
        <c:crosses val="autoZero"/>
        <c:crossBetween val="between"/>
      </c:valAx>
    </c:plotArea>
    <c:legend>
      <c:legendPos val="r"/>
      <c:overlay val="0"/>
      <c:spPr>
        <a:ln w="0">
          <a:solidFill>
            <a:schemeClr val="dk1"/>
          </a:solidFill>
        </a:ln>
      </c:spPr>
      <c:txPr>
        <a:bodyPr/>
        <a:lstStyle/>
        <a:p>
          <a:pPr rtl="0">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Car&amp;Non-CarTrip'!$B$3:$B$20</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Car&amp;Non-CarTrip'!$C$3:$C$20</c:f>
              <c:numCache>
                <c:formatCode>General</c:formatCode>
                <c:ptCount val="18"/>
                <c:pt idx="0">
                  <c:v>7651</c:v>
                </c:pt>
                <c:pt idx="3">
                  <c:v>8046</c:v>
                </c:pt>
                <c:pt idx="6">
                  <c:v>7611</c:v>
                </c:pt>
                <c:pt idx="7">
                  <c:v>6867</c:v>
                </c:pt>
                <c:pt idx="8">
                  <c:v>7100</c:v>
                </c:pt>
                <c:pt idx="9">
                  <c:v>6812</c:v>
                </c:pt>
                <c:pt idx="10">
                  <c:v>6193</c:v>
                </c:pt>
                <c:pt idx="11">
                  <c:v>5638</c:v>
                </c:pt>
                <c:pt idx="12">
                  <c:v>2323</c:v>
                </c:pt>
                <c:pt idx="13" formatCode="0">
                  <c:v>2400.6928837306241</c:v>
                </c:pt>
                <c:pt idx="14" formatCode="0">
                  <c:v>2104.5511601372855</c:v>
                </c:pt>
                <c:pt idx="15" formatCode="0">
                  <c:v>2293.3081220946005</c:v>
                </c:pt>
                <c:pt idx="16" formatCode="0">
                  <c:v>2472.4655688046009</c:v>
                </c:pt>
                <c:pt idx="17" formatCode="0">
                  <c:v>2441.1121385890042</c:v>
                </c:pt>
              </c:numCache>
            </c:numRef>
          </c:val>
          <c:extLst>
            <c:ext xmlns:c16="http://schemas.microsoft.com/office/drawing/2014/chart" uri="{C3380CC4-5D6E-409C-BE32-E72D297353CC}">
              <c16:uniqueId val="{00000000-1343-4555-AB1C-04CBBE82300C}"/>
            </c:ext>
          </c:extLst>
        </c:ser>
        <c:ser>
          <c:idx val="1"/>
          <c:order val="1"/>
          <c:tx>
            <c:v>Bus</c:v>
          </c:tx>
          <c:spPr>
            <a:solidFill>
              <a:srgbClr val="FFFF00"/>
            </a:solidFill>
            <a:ln>
              <a:solidFill>
                <a:schemeClr val="tx1"/>
              </a:solidFill>
            </a:ln>
          </c:spPr>
          <c:invertIfNegative val="0"/>
          <c:cat>
            <c:numRef>
              <c:f>'Table 31 KC Car&amp;Non-CarTrip'!$B$3:$B$20</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Car&amp;Non-CarTrip'!$D$3:$D$20</c:f>
              <c:numCache>
                <c:formatCode>0</c:formatCode>
                <c:ptCount val="18"/>
                <c:pt idx="0">
                  <c:v>2403</c:v>
                </c:pt>
                <c:pt idx="3">
                  <c:v>2807</c:v>
                </c:pt>
                <c:pt idx="6">
                  <c:v>2024</c:v>
                </c:pt>
                <c:pt idx="7">
                  <c:v>3394</c:v>
                </c:pt>
                <c:pt idx="8">
                  <c:v>2428</c:v>
                </c:pt>
                <c:pt idx="9">
                  <c:v>2349</c:v>
                </c:pt>
                <c:pt idx="10">
                  <c:v>2355.8071065989848</c:v>
                </c:pt>
                <c:pt idx="11">
                  <c:v>1565.3812987012986</c:v>
                </c:pt>
                <c:pt idx="12">
                  <c:v>1715.745945945946</c:v>
                </c:pt>
                <c:pt idx="13">
                  <c:v>2171.663203463203</c:v>
                </c:pt>
                <c:pt idx="14">
                  <c:v>1971.4111198893936</c:v>
                </c:pt>
                <c:pt idx="15">
                  <c:v>1884</c:v>
                </c:pt>
                <c:pt idx="16">
                  <c:v>1889</c:v>
                </c:pt>
                <c:pt idx="17">
                  <c:v>1931.2800000000002</c:v>
                </c:pt>
              </c:numCache>
            </c:numRef>
          </c:val>
          <c:extLst>
            <c:ext xmlns:c16="http://schemas.microsoft.com/office/drawing/2014/chart" uri="{C3380CC4-5D6E-409C-BE32-E72D297353CC}">
              <c16:uniqueId val="{00000001-1343-4555-AB1C-04CBBE82300C}"/>
            </c:ext>
          </c:extLst>
        </c:ser>
        <c:ser>
          <c:idx val="4"/>
          <c:order val="2"/>
          <c:tx>
            <c:strRef>
              <c:f>'Table 31 KC Car&amp;Non-CarTrip'!$H$2</c:f>
              <c:strCache>
                <c:ptCount val="1"/>
                <c:pt idx="0">
                  <c:v>Walk</c:v>
                </c:pt>
              </c:strCache>
            </c:strRef>
          </c:tx>
          <c:spPr>
            <a:solidFill>
              <a:srgbClr val="FFC000"/>
            </a:solidFill>
            <a:ln>
              <a:solidFill>
                <a:schemeClr val="tx1"/>
              </a:solidFill>
            </a:ln>
          </c:spPr>
          <c:invertIfNegative val="0"/>
          <c:cat>
            <c:numRef>
              <c:f>'Table 31 KC Car&amp;Non-CarTrip'!$B$3:$B$20</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Car&amp;Non-CarTrip'!$H$3:$H$20</c:f>
              <c:numCache>
                <c:formatCode>General</c:formatCode>
                <c:ptCount val="18"/>
                <c:pt idx="0">
                  <c:v>2379</c:v>
                </c:pt>
                <c:pt idx="3">
                  <c:v>2550</c:v>
                </c:pt>
                <c:pt idx="6">
                  <c:v>2802</c:v>
                </c:pt>
                <c:pt idx="7">
                  <c:v>3027</c:v>
                </c:pt>
                <c:pt idx="8">
                  <c:v>2973</c:v>
                </c:pt>
                <c:pt idx="9">
                  <c:v>2590</c:v>
                </c:pt>
                <c:pt idx="10">
                  <c:v>2825</c:v>
                </c:pt>
                <c:pt idx="11">
                  <c:v>2776</c:v>
                </c:pt>
                <c:pt idx="12">
                  <c:v>2610</c:v>
                </c:pt>
                <c:pt idx="13">
                  <c:v>3071</c:v>
                </c:pt>
                <c:pt idx="14">
                  <c:v>2224</c:v>
                </c:pt>
                <c:pt idx="15">
                  <c:v>2555</c:v>
                </c:pt>
                <c:pt idx="16">
                  <c:v>2425</c:v>
                </c:pt>
                <c:pt idx="17" formatCode="0">
                  <c:v>2739</c:v>
                </c:pt>
              </c:numCache>
            </c:numRef>
          </c:val>
          <c:extLst>
            <c:ext xmlns:c16="http://schemas.microsoft.com/office/drawing/2014/chart" uri="{C3380CC4-5D6E-409C-BE32-E72D297353CC}">
              <c16:uniqueId val="{00000002-1343-4555-AB1C-04CBBE82300C}"/>
            </c:ext>
          </c:extLst>
        </c:ser>
        <c:ser>
          <c:idx val="2"/>
          <c:order val="3"/>
          <c:tx>
            <c:v>Rail</c:v>
          </c:tx>
          <c:spPr>
            <a:solidFill>
              <a:schemeClr val="bg1">
                <a:lumMod val="75000"/>
              </a:schemeClr>
            </a:solidFill>
            <a:ln>
              <a:solidFill>
                <a:schemeClr val="tx1"/>
              </a:solidFill>
            </a:ln>
          </c:spPr>
          <c:invertIfNegative val="0"/>
          <c:cat>
            <c:numRef>
              <c:f>'Table 31 KC Car&amp;Non-CarTrip'!$B$3:$B$20</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Car&amp;Non-CarTrip'!$E$3:$E$20</c:f>
              <c:numCache>
                <c:formatCode>General</c:formatCode>
                <c:ptCount val="18"/>
                <c:pt idx="0">
                  <c:v>49</c:v>
                </c:pt>
                <c:pt idx="3">
                  <c:v>61</c:v>
                </c:pt>
                <c:pt idx="6">
                  <c:v>63</c:v>
                </c:pt>
                <c:pt idx="7">
                  <c:v>86</c:v>
                </c:pt>
                <c:pt idx="8">
                  <c:v>94</c:v>
                </c:pt>
                <c:pt idx="9">
                  <c:v>106</c:v>
                </c:pt>
                <c:pt idx="10">
                  <c:v>95</c:v>
                </c:pt>
                <c:pt idx="11">
                  <c:v>102</c:v>
                </c:pt>
                <c:pt idx="12">
                  <c:v>64</c:v>
                </c:pt>
                <c:pt idx="13">
                  <c:v>93</c:v>
                </c:pt>
                <c:pt idx="14">
                  <c:v>76</c:v>
                </c:pt>
                <c:pt idx="15">
                  <c:v>90</c:v>
                </c:pt>
                <c:pt idx="16">
                  <c:v>47</c:v>
                </c:pt>
                <c:pt idx="17" formatCode="0">
                  <c:v>61</c:v>
                </c:pt>
              </c:numCache>
            </c:numRef>
          </c:val>
          <c:extLst>
            <c:ext xmlns:c16="http://schemas.microsoft.com/office/drawing/2014/chart" uri="{C3380CC4-5D6E-409C-BE32-E72D297353CC}">
              <c16:uniqueId val="{00000003-1343-4555-AB1C-04CBBE82300C}"/>
            </c:ext>
          </c:extLst>
        </c:ser>
        <c:ser>
          <c:idx val="3"/>
          <c:order val="4"/>
          <c:tx>
            <c:strRef>
              <c:f>'Table 31 KC Car&amp;Non-CarTrip'!$G$2</c:f>
              <c:strCache>
                <c:ptCount val="1"/>
                <c:pt idx="0">
                  <c:v>Cycle</c:v>
                </c:pt>
              </c:strCache>
            </c:strRef>
          </c:tx>
          <c:spPr>
            <a:solidFill>
              <a:schemeClr val="tx1"/>
            </a:solidFill>
          </c:spPr>
          <c:invertIfNegative val="0"/>
          <c:cat>
            <c:numRef>
              <c:f>'Table 31 KC Car&amp;Non-CarTrip'!$B$3:$B$20</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Car&amp;Non-CarTrip'!$G$3:$G$20</c:f>
              <c:numCache>
                <c:formatCode>0</c:formatCode>
                <c:ptCount val="18"/>
                <c:pt idx="0">
                  <c:v>36</c:v>
                </c:pt>
                <c:pt idx="3">
                  <c:v>35</c:v>
                </c:pt>
                <c:pt idx="6">
                  <c:v>42</c:v>
                </c:pt>
                <c:pt idx="7">
                  <c:v>77</c:v>
                </c:pt>
                <c:pt idx="8">
                  <c:v>60</c:v>
                </c:pt>
                <c:pt idx="9">
                  <c:v>58</c:v>
                </c:pt>
                <c:pt idx="10">
                  <c:v>82</c:v>
                </c:pt>
                <c:pt idx="11">
                  <c:v>91</c:v>
                </c:pt>
                <c:pt idx="12">
                  <c:v>40</c:v>
                </c:pt>
                <c:pt idx="13">
                  <c:v>53</c:v>
                </c:pt>
                <c:pt idx="14">
                  <c:v>51</c:v>
                </c:pt>
                <c:pt idx="15">
                  <c:v>55</c:v>
                </c:pt>
                <c:pt idx="16">
                  <c:v>45</c:v>
                </c:pt>
                <c:pt idx="17">
                  <c:v>33</c:v>
                </c:pt>
              </c:numCache>
            </c:numRef>
          </c:val>
          <c:extLst>
            <c:ext xmlns:c16="http://schemas.microsoft.com/office/drawing/2014/chart" uri="{C3380CC4-5D6E-409C-BE32-E72D297353CC}">
              <c16:uniqueId val="{00000004-1343-4555-AB1C-04CBBE82300C}"/>
            </c:ext>
          </c:extLst>
        </c:ser>
        <c:ser>
          <c:idx val="5"/>
          <c:order val="5"/>
          <c:tx>
            <c:strRef>
              <c:f>'Table 31 KC Car&amp;Non-CarTrip'!$F$2</c:f>
              <c:strCache>
                <c:ptCount val="1"/>
                <c:pt idx="0">
                  <c:v>Metrolink</c:v>
                </c:pt>
              </c:strCache>
            </c:strRef>
          </c:tx>
          <c:spPr>
            <a:solidFill>
              <a:srgbClr val="FF0000"/>
            </a:solidFill>
            <a:ln w="9525">
              <a:solidFill>
                <a:schemeClr val="tx1"/>
              </a:solidFill>
            </a:ln>
          </c:spPr>
          <c:invertIfNegative val="0"/>
          <c:val>
            <c:numRef>
              <c:f>'Table 31 KC Car&amp;Non-CarTrip'!$F$3:$F$20</c:f>
              <c:numCache>
                <c:formatCode>General</c:formatCode>
                <c:ptCount val="18"/>
                <c:pt idx="13">
                  <c:v>107</c:v>
                </c:pt>
                <c:pt idx="14">
                  <c:v>124</c:v>
                </c:pt>
                <c:pt idx="15">
                  <c:v>170</c:v>
                </c:pt>
                <c:pt idx="16">
                  <c:v>189</c:v>
                </c:pt>
                <c:pt idx="17" formatCode="0">
                  <c:v>272</c:v>
                </c:pt>
              </c:numCache>
            </c:numRef>
          </c:val>
          <c:extLst>
            <c:ext xmlns:c16="http://schemas.microsoft.com/office/drawing/2014/chart" uri="{C3380CC4-5D6E-409C-BE32-E72D297353CC}">
              <c16:uniqueId val="{00000005-1343-4555-AB1C-04CBBE82300C}"/>
            </c:ext>
          </c:extLst>
        </c:ser>
        <c:dLbls>
          <c:showLegendKey val="0"/>
          <c:showVal val="0"/>
          <c:showCatName val="0"/>
          <c:showSerName val="0"/>
          <c:showPercent val="0"/>
          <c:showBubbleSize val="0"/>
        </c:dLbls>
        <c:gapWidth val="150"/>
        <c:axId val="551685448"/>
        <c:axId val="551677608"/>
      </c:barChart>
      <c:catAx>
        <c:axId val="551685448"/>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7608"/>
        <c:crosses val="autoZero"/>
        <c:auto val="1"/>
        <c:lblAlgn val="ctr"/>
        <c:lblOffset val="100"/>
        <c:noMultiLvlLbl val="0"/>
      </c:catAx>
      <c:valAx>
        <c:axId val="551677608"/>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47314872158E-2"/>
              <c:y val="0.43939671144048176"/>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85448"/>
        <c:crosses val="autoZero"/>
        <c:crossBetween val="between"/>
      </c:valAx>
    </c:plotArea>
    <c:legend>
      <c:legendPos val="r"/>
      <c:layout>
        <c:manualLayout>
          <c:xMode val="edge"/>
          <c:yMode val="edge"/>
          <c:x val="0.89256352481602952"/>
          <c:y val="0.36971001721708552"/>
          <c:w val="9.6652186503454141E-2"/>
          <c:h val="0.4422323238220746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Car&amp;Non-CarTrip'!$B$22:$B$39</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Car&amp;Non-CarTrip'!$C$22:$C$39</c:f>
              <c:numCache>
                <c:formatCode>0</c:formatCode>
                <c:ptCount val="18"/>
                <c:pt idx="0">
                  <c:v>6458</c:v>
                </c:pt>
                <c:pt idx="3" formatCode="General">
                  <c:v>6908</c:v>
                </c:pt>
                <c:pt idx="6" formatCode="General">
                  <c:v>6403</c:v>
                </c:pt>
                <c:pt idx="7" formatCode="General">
                  <c:v>6201</c:v>
                </c:pt>
                <c:pt idx="8" formatCode="General">
                  <c:v>6528</c:v>
                </c:pt>
                <c:pt idx="9" formatCode="General">
                  <c:v>6390</c:v>
                </c:pt>
                <c:pt idx="10" formatCode="General">
                  <c:v>6016</c:v>
                </c:pt>
                <c:pt idx="11" formatCode="General">
                  <c:v>5026</c:v>
                </c:pt>
                <c:pt idx="12" formatCode="General">
                  <c:v>3391</c:v>
                </c:pt>
                <c:pt idx="13">
                  <c:v>3150.9305988171354</c:v>
                </c:pt>
                <c:pt idx="14">
                  <c:v>3292.8198166190837</c:v>
                </c:pt>
                <c:pt idx="15">
                  <c:v>3659.0224392093228</c:v>
                </c:pt>
                <c:pt idx="16">
                  <c:v>3578.1411612126126</c:v>
                </c:pt>
                <c:pt idx="17">
                  <c:v>3452.199212141008</c:v>
                </c:pt>
              </c:numCache>
            </c:numRef>
          </c:val>
          <c:extLst>
            <c:ext xmlns:c16="http://schemas.microsoft.com/office/drawing/2014/chart" uri="{C3380CC4-5D6E-409C-BE32-E72D297353CC}">
              <c16:uniqueId val="{00000000-457E-4742-AAC6-1E303B12F90E}"/>
            </c:ext>
          </c:extLst>
        </c:ser>
        <c:ser>
          <c:idx val="1"/>
          <c:order val="1"/>
          <c:tx>
            <c:v>Bus</c:v>
          </c:tx>
          <c:spPr>
            <a:solidFill>
              <a:srgbClr val="FFFF00"/>
            </a:solidFill>
            <a:ln>
              <a:solidFill>
                <a:schemeClr val="tx1"/>
              </a:solidFill>
            </a:ln>
          </c:spPr>
          <c:invertIfNegative val="0"/>
          <c:cat>
            <c:numRef>
              <c:f>'Table 31 KC Car&amp;Non-CarTrip'!$B$22:$B$39</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Car&amp;Non-CarTrip'!$D$22:$D$39</c:f>
              <c:numCache>
                <c:formatCode>0</c:formatCode>
                <c:ptCount val="18"/>
                <c:pt idx="0">
                  <c:v>3184</c:v>
                </c:pt>
                <c:pt idx="3">
                  <c:v>3647</c:v>
                </c:pt>
                <c:pt idx="6">
                  <c:v>2580</c:v>
                </c:pt>
                <c:pt idx="7">
                  <c:v>3172</c:v>
                </c:pt>
                <c:pt idx="8">
                  <c:v>2490</c:v>
                </c:pt>
                <c:pt idx="9">
                  <c:v>2594</c:v>
                </c:pt>
                <c:pt idx="10">
                  <c:v>2881.5025641025641</c:v>
                </c:pt>
                <c:pt idx="11">
                  <c:v>2276.9908256880735</c:v>
                </c:pt>
                <c:pt idx="12">
                  <c:v>1882</c:v>
                </c:pt>
                <c:pt idx="13">
                  <c:v>2371.5141242937852</c:v>
                </c:pt>
                <c:pt idx="14">
                  <c:v>2505.5876288659792</c:v>
                </c:pt>
                <c:pt idx="15">
                  <c:v>2072</c:v>
                </c:pt>
                <c:pt idx="16">
                  <c:v>2034</c:v>
                </c:pt>
                <c:pt idx="17">
                  <c:v>2059.1732283464567</c:v>
                </c:pt>
              </c:numCache>
            </c:numRef>
          </c:val>
          <c:extLst>
            <c:ext xmlns:c16="http://schemas.microsoft.com/office/drawing/2014/chart" uri="{C3380CC4-5D6E-409C-BE32-E72D297353CC}">
              <c16:uniqueId val="{00000001-457E-4742-AAC6-1E303B12F90E}"/>
            </c:ext>
          </c:extLst>
        </c:ser>
        <c:ser>
          <c:idx val="4"/>
          <c:order val="2"/>
          <c:tx>
            <c:v>Walk</c:v>
          </c:tx>
          <c:spPr>
            <a:solidFill>
              <a:srgbClr val="FFC000"/>
            </a:solidFill>
            <a:ln>
              <a:solidFill>
                <a:schemeClr val="tx1"/>
              </a:solidFill>
            </a:ln>
          </c:spPr>
          <c:invertIfNegative val="0"/>
          <c:cat>
            <c:numRef>
              <c:f>'Table 31 KC Car&amp;Non-CarTrip'!$B$22:$B$39</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Car&amp;Non-CarTrip'!$H$22:$H$39</c:f>
              <c:numCache>
                <c:formatCode>0</c:formatCode>
                <c:ptCount val="18"/>
                <c:pt idx="0">
                  <c:v>2735</c:v>
                </c:pt>
                <c:pt idx="3" formatCode="General">
                  <c:v>2919</c:v>
                </c:pt>
                <c:pt idx="6" formatCode="General">
                  <c:v>2941</c:v>
                </c:pt>
                <c:pt idx="7" formatCode="General">
                  <c:v>2901</c:v>
                </c:pt>
                <c:pt idx="8" formatCode="General">
                  <c:v>3263</c:v>
                </c:pt>
                <c:pt idx="9" formatCode="General">
                  <c:v>3070</c:v>
                </c:pt>
                <c:pt idx="10" formatCode="General">
                  <c:v>2896</c:v>
                </c:pt>
                <c:pt idx="11" formatCode="General">
                  <c:v>3116</c:v>
                </c:pt>
                <c:pt idx="12" formatCode="General">
                  <c:v>2585</c:v>
                </c:pt>
                <c:pt idx="13" formatCode="General">
                  <c:v>3139</c:v>
                </c:pt>
                <c:pt idx="14" formatCode="General">
                  <c:v>2083</c:v>
                </c:pt>
                <c:pt idx="15" formatCode="General">
                  <c:v>2928</c:v>
                </c:pt>
                <c:pt idx="16" formatCode="General">
                  <c:v>2731</c:v>
                </c:pt>
                <c:pt idx="17">
                  <c:v>2641</c:v>
                </c:pt>
              </c:numCache>
            </c:numRef>
          </c:val>
          <c:extLst>
            <c:ext xmlns:c16="http://schemas.microsoft.com/office/drawing/2014/chart" uri="{C3380CC4-5D6E-409C-BE32-E72D297353CC}">
              <c16:uniqueId val="{00000002-457E-4742-AAC6-1E303B12F90E}"/>
            </c:ext>
          </c:extLst>
        </c:ser>
        <c:ser>
          <c:idx val="2"/>
          <c:order val="3"/>
          <c:tx>
            <c:v>Rail</c:v>
          </c:tx>
          <c:spPr>
            <a:solidFill>
              <a:schemeClr val="bg1">
                <a:lumMod val="75000"/>
              </a:schemeClr>
            </a:solidFill>
            <a:ln>
              <a:solidFill>
                <a:schemeClr val="tx1"/>
              </a:solidFill>
            </a:ln>
          </c:spPr>
          <c:invertIfNegative val="0"/>
          <c:cat>
            <c:numRef>
              <c:f>'Table 31 KC Car&amp;Non-CarTrip'!$B$22:$B$39</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Car&amp;Non-CarTrip'!$E$22:$E$39</c:f>
              <c:numCache>
                <c:formatCode>0</c:formatCode>
                <c:ptCount val="18"/>
                <c:pt idx="0">
                  <c:v>35</c:v>
                </c:pt>
                <c:pt idx="3" formatCode="General">
                  <c:v>44</c:v>
                </c:pt>
                <c:pt idx="6" formatCode="General">
                  <c:v>33</c:v>
                </c:pt>
                <c:pt idx="7" formatCode="General">
                  <c:v>78</c:v>
                </c:pt>
                <c:pt idx="8" formatCode="General">
                  <c:v>102</c:v>
                </c:pt>
                <c:pt idx="9" formatCode="General">
                  <c:v>80</c:v>
                </c:pt>
                <c:pt idx="10" formatCode="General">
                  <c:v>84</c:v>
                </c:pt>
                <c:pt idx="11" formatCode="General">
                  <c:v>111</c:v>
                </c:pt>
                <c:pt idx="12" formatCode="General">
                  <c:v>45</c:v>
                </c:pt>
                <c:pt idx="13" formatCode="General">
                  <c:v>60</c:v>
                </c:pt>
                <c:pt idx="14" formatCode="General">
                  <c:v>47</c:v>
                </c:pt>
                <c:pt idx="15" formatCode="General">
                  <c:v>69</c:v>
                </c:pt>
                <c:pt idx="16" formatCode="General">
                  <c:v>40</c:v>
                </c:pt>
                <c:pt idx="17">
                  <c:v>58</c:v>
                </c:pt>
              </c:numCache>
            </c:numRef>
          </c:val>
          <c:extLst>
            <c:ext xmlns:c16="http://schemas.microsoft.com/office/drawing/2014/chart" uri="{C3380CC4-5D6E-409C-BE32-E72D297353CC}">
              <c16:uniqueId val="{00000003-457E-4742-AAC6-1E303B12F90E}"/>
            </c:ext>
          </c:extLst>
        </c:ser>
        <c:ser>
          <c:idx val="3"/>
          <c:order val="4"/>
          <c:tx>
            <c:v>Cycle</c:v>
          </c:tx>
          <c:spPr>
            <a:solidFill>
              <a:schemeClr val="tx1"/>
            </a:solidFill>
            <a:ln>
              <a:solidFill>
                <a:schemeClr val="tx1"/>
              </a:solidFill>
            </a:ln>
          </c:spPr>
          <c:invertIfNegative val="0"/>
          <c:cat>
            <c:numRef>
              <c:f>'Table 31 KC Car&amp;Non-CarTrip'!$B$22:$B$39</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Car&amp;Non-CarTrip'!$G$22:$G$39</c:f>
              <c:numCache>
                <c:formatCode>0</c:formatCode>
                <c:ptCount val="18"/>
                <c:pt idx="0">
                  <c:v>19</c:v>
                </c:pt>
                <c:pt idx="3">
                  <c:v>22</c:v>
                </c:pt>
                <c:pt idx="6">
                  <c:v>10</c:v>
                </c:pt>
                <c:pt idx="7">
                  <c:v>30</c:v>
                </c:pt>
                <c:pt idx="8">
                  <c:v>60</c:v>
                </c:pt>
                <c:pt idx="9">
                  <c:v>47</c:v>
                </c:pt>
                <c:pt idx="10">
                  <c:v>45</c:v>
                </c:pt>
                <c:pt idx="11">
                  <c:v>56</c:v>
                </c:pt>
                <c:pt idx="12">
                  <c:v>24</c:v>
                </c:pt>
                <c:pt idx="13">
                  <c:v>31</c:v>
                </c:pt>
                <c:pt idx="14">
                  <c:v>26</c:v>
                </c:pt>
                <c:pt idx="15">
                  <c:v>31</c:v>
                </c:pt>
                <c:pt idx="16">
                  <c:v>31</c:v>
                </c:pt>
                <c:pt idx="17">
                  <c:v>19</c:v>
                </c:pt>
              </c:numCache>
            </c:numRef>
          </c:val>
          <c:extLst>
            <c:ext xmlns:c16="http://schemas.microsoft.com/office/drawing/2014/chart" uri="{C3380CC4-5D6E-409C-BE32-E72D297353CC}">
              <c16:uniqueId val="{00000004-457E-4742-AAC6-1E303B12F90E}"/>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Car&amp;Non-CarTrip'!$F$22:$F$39</c:f>
              <c:numCache>
                <c:formatCode>0</c:formatCode>
                <c:ptCount val="18"/>
                <c:pt idx="13" formatCode="General">
                  <c:v>151</c:v>
                </c:pt>
                <c:pt idx="14" formatCode="General">
                  <c:v>174</c:v>
                </c:pt>
                <c:pt idx="15" formatCode="General">
                  <c:v>156</c:v>
                </c:pt>
                <c:pt idx="16" formatCode="General">
                  <c:v>222</c:v>
                </c:pt>
                <c:pt idx="17">
                  <c:v>229</c:v>
                </c:pt>
              </c:numCache>
            </c:numRef>
          </c:val>
          <c:extLst>
            <c:ext xmlns:c16="http://schemas.microsoft.com/office/drawing/2014/chart" uri="{C3380CC4-5D6E-409C-BE32-E72D297353CC}">
              <c16:uniqueId val="{00000005-457E-4742-AAC6-1E303B12F90E}"/>
            </c:ext>
          </c:extLst>
        </c:ser>
        <c:dLbls>
          <c:showLegendKey val="0"/>
          <c:showVal val="0"/>
          <c:showCatName val="0"/>
          <c:showSerName val="0"/>
          <c:showPercent val="0"/>
          <c:showBubbleSize val="0"/>
        </c:dLbls>
        <c:gapWidth val="150"/>
        <c:axId val="551684664"/>
        <c:axId val="551678000"/>
      </c:barChart>
      <c:catAx>
        <c:axId val="55168466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8000"/>
        <c:crosses val="autoZero"/>
        <c:auto val="1"/>
        <c:lblAlgn val="ctr"/>
        <c:lblOffset val="100"/>
        <c:noMultiLvlLbl val="0"/>
      </c:catAx>
      <c:valAx>
        <c:axId val="551678000"/>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84664"/>
        <c:crosses val="autoZero"/>
        <c:crossBetween val="between"/>
      </c:valAx>
    </c:plotArea>
    <c:legend>
      <c:legendPos val="r"/>
      <c:layout>
        <c:manualLayout>
          <c:xMode val="edge"/>
          <c:yMode val="edge"/>
          <c:x val="0.88551851032704809"/>
          <c:y val="0.37639372033164598"/>
          <c:w val="0.1031840909799682"/>
          <c:h val="0.3434979232159578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dk1"/>
              </a:solidFill>
            </a:ln>
          </c:spPr>
          <c:invertIfNegative val="0"/>
          <c:cat>
            <c:numRef>
              <c:f>'Table 31 KC Car&amp;Non-CarTrip'!$B$41:$B$58</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Car&amp;Non-CarTrip'!$C$41:$C$58</c:f>
              <c:numCache>
                <c:formatCode>0</c:formatCode>
                <c:ptCount val="18"/>
                <c:pt idx="0">
                  <c:v>6842</c:v>
                </c:pt>
                <c:pt idx="3" formatCode="General">
                  <c:v>7570</c:v>
                </c:pt>
                <c:pt idx="6" formatCode="General">
                  <c:v>6793</c:v>
                </c:pt>
                <c:pt idx="7" formatCode="General">
                  <c:v>6872</c:v>
                </c:pt>
                <c:pt idx="8" formatCode="General">
                  <c:v>7470</c:v>
                </c:pt>
                <c:pt idx="9" formatCode="General">
                  <c:v>7356</c:v>
                </c:pt>
                <c:pt idx="10" formatCode="General">
                  <c:v>6413</c:v>
                </c:pt>
                <c:pt idx="11" formatCode="General">
                  <c:v>5548</c:v>
                </c:pt>
                <c:pt idx="12" formatCode="General">
                  <c:v>2271</c:v>
                </c:pt>
                <c:pt idx="13">
                  <c:v>2153.62990111611</c:v>
                </c:pt>
                <c:pt idx="14">
                  <c:v>2115.868067610545</c:v>
                </c:pt>
                <c:pt idx="15">
                  <c:v>2432.0895856214838</c:v>
                </c:pt>
                <c:pt idx="16">
                  <c:v>2253.6216407780839</c:v>
                </c:pt>
                <c:pt idx="17">
                  <c:v>2352.484813963832</c:v>
                </c:pt>
              </c:numCache>
            </c:numRef>
          </c:val>
          <c:extLst>
            <c:ext xmlns:c16="http://schemas.microsoft.com/office/drawing/2014/chart" uri="{C3380CC4-5D6E-409C-BE32-E72D297353CC}">
              <c16:uniqueId val="{00000000-68C8-49EE-931B-DA90B766E45C}"/>
            </c:ext>
          </c:extLst>
        </c:ser>
        <c:ser>
          <c:idx val="1"/>
          <c:order val="1"/>
          <c:tx>
            <c:v>Bus</c:v>
          </c:tx>
          <c:spPr>
            <a:solidFill>
              <a:srgbClr val="FFFF00"/>
            </a:solidFill>
            <a:ln>
              <a:solidFill>
                <a:schemeClr val="tx1"/>
              </a:solidFill>
            </a:ln>
          </c:spPr>
          <c:invertIfNegative val="0"/>
          <c:cat>
            <c:numRef>
              <c:f>'Table 31 KC Car&amp;Non-CarTrip'!$B$41:$B$58</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Car&amp;Non-CarTrip'!$D$41:$D$58</c:f>
              <c:numCache>
                <c:formatCode>0</c:formatCode>
                <c:ptCount val="18"/>
                <c:pt idx="0">
                  <c:v>1749</c:v>
                </c:pt>
                <c:pt idx="3">
                  <c:v>1884</c:v>
                </c:pt>
                <c:pt idx="6">
                  <c:v>1527</c:v>
                </c:pt>
                <c:pt idx="7">
                  <c:v>1867</c:v>
                </c:pt>
                <c:pt idx="8">
                  <c:v>1604</c:v>
                </c:pt>
                <c:pt idx="9">
                  <c:v>1678</c:v>
                </c:pt>
                <c:pt idx="10">
                  <c:v>1711.8397790055249</c:v>
                </c:pt>
                <c:pt idx="11">
                  <c:v>1481.3658536585367</c:v>
                </c:pt>
                <c:pt idx="12">
                  <c:v>1393</c:v>
                </c:pt>
                <c:pt idx="13">
                  <c:v>1754.6439276485789</c:v>
                </c:pt>
                <c:pt idx="14">
                  <c:v>2076.5502958579882</c:v>
                </c:pt>
                <c:pt idx="15">
                  <c:v>1110</c:v>
                </c:pt>
                <c:pt idx="16">
                  <c:v>1115</c:v>
                </c:pt>
                <c:pt idx="17">
                  <c:v>1416.5714285714287</c:v>
                </c:pt>
              </c:numCache>
            </c:numRef>
          </c:val>
          <c:extLst>
            <c:ext xmlns:c16="http://schemas.microsoft.com/office/drawing/2014/chart" uri="{C3380CC4-5D6E-409C-BE32-E72D297353CC}">
              <c16:uniqueId val="{00000001-68C8-49EE-931B-DA90B766E45C}"/>
            </c:ext>
          </c:extLst>
        </c:ser>
        <c:ser>
          <c:idx val="4"/>
          <c:order val="2"/>
          <c:tx>
            <c:v>Walk</c:v>
          </c:tx>
          <c:spPr>
            <a:solidFill>
              <a:srgbClr val="FFC000"/>
            </a:solidFill>
            <a:ln>
              <a:solidFill>
                <a:schemeClr val="tx1"/>
              </a:solidFill>
            </a:ln>
          </c:spPr>
          <c:invertIfNegative val="0"/>
          <c:cat>
            <c:numRef>
              <c:f>'Table 31 KC Car&amp;Non-CarTrip'!$B$41:$B$58</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Car&amp;Non-CarTrip'!$H$41:$H$58</c:f>
              <c:numCache>
                <c:formatCode>0</c:formatCode>
                <c:ptCount val="18"/>
                <c:pt idx="0">
                  <c:v>1784</c:v>
                </c:pt>
                <c:pt idx="3" formatCode="General">
                  <c:v>2261</c:v>
                </c:pt>
                <c:pt idx="6" formatCode="General">
                  <c:v>2085</c:v>
                </c:pt>
                <c:pt idx="7" formatCode="General">
                  <c:v>2412</c:v>
                </c:pt>
                <c:pt idx="8" formatCode="General">
                  <c:v>2678</c:v>
                </c:pt>
                <c:pt idx="9" formatCode="General">
                  <c:v>2382</c:v>
                </c:pt>
                <c:pt idx="10" formatCode="General">
                  <c:v>2322</c:v>
                </c:pt>
                <c:pt idx="11" formatCode="General">
                  <c:v>2162</c:v>
                </c:pt>
                <c:pt idx="12" formatCode="General">
                  <c:v>2174</c:v>
                </c:pt>
                <c:pt idx="13" formatCode="General">
                  <c:v>2499</c:v>
                </c:pt>
                <c:pt idx="14" formatCode="General">
                  <c:v>2219</c:v>
                </c:pt>
                <c:pt idx="15" formatCode="General">
                  <c:v>2363</c:v>
                </c:pt>
                <c:pt idx="16" formatCode="General">
                  <c:v>2351</c:v>
                </c:pt>
                <c:pt idx="17">
                  <c:v>2737</c:v>
                </c:pt>
              </c:numCache>
            </c:numRef>
          </c:val>
          <c:extLst>
            <c:ext xmlns:c16="http://schemas.microsoft.com/office/drawing/2014/chart" uri="{C3380CC4-5D6E-409C-BE32-E72D297353CC}">
              <c16:uniqueId val="{00000002-68C8-49EE-931B-DA90B766E45C}"/>
            </c:ext>
          </c:extLst>
        </c:ser>
        <c:ser>
          <c:idx val="2"/>
          <c:order val="3"/>
          <c:tx>
            <c:v>Rail</c:v>
          </c:tx>
          <c:spPr>
            <a:solidFill>
              <a:schemeClr val="bg1">
                <a:lumMod val="75000"/>
              </a:schemeClr>
            </a:solidFill>
            <a:ln>
              <a:solidFill>
                <a:schemeClr val="tx1"/>
              </a:solidFill>
            </a:ln>
          </c:spPr>
          <c:invertIfNegative val="0"/>
          <c:cat>
            <c:numRef>
              <c:f>'Table 31 KC Car&amp;Non-CarTrip'!$B$41:$B$58</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Car&amp;Non-CarTrip'!$E$41:$E$58</c:f>
              <c:numCache>
                <c:formatCode>0</c:formatCode>
                <c:ptCount val="18"/>
                <c:pt idx="0">
                  <c:v>161</c:v>
                </c:pt>
                <c:pt idx="3" formatCode="General">
                  <c:v>237</c:v>
                </c:pt>
                <c:pt idx="6" formatCode="General">
                  <c:v>271</c:v>
                </c:pt>
                <c:pt idx="7" formatCode="General">
                  <c:v>273</c:v>
                </c:pt>
                <c:pt idx="8" formatCode="General">
                  <c:v>228</c:v>
                </c:pt>
                <c:pt idx="9" formatCode="General">
                  <c:v>315</c:v>
                </c:pt>
                <c:pt idx="10" formatCode="General">
                  <c:v>354</c:v>
                </c:pt>
                <c:pt idx="11" formatCode="General">
                  <c:v>351</c:v>
                </c:pt>
                <c:pt idx="12" formatCode="General">
                  <c:v>278</c:v>
                </c:pt>
                <c:pt idx="13" formatCode="General">
                  <c:v>248</c:v>
                </c:pt>
                <c:pt idx="14" formatCode="General">
                  <c:v>246</c:v>
                </c:pt>
                <c:pt idx="15" formatCode="General">
                  <c:v>248</c:v>
                </c:pt>
                <c:pt idx="16" formatCode="General">
                  <c:v>222</c:v>
                </c:pt>
                <c:pt idx="17">
                  <c:v>257</c:v>
                </c:pt>
              </c:numCache>
            </c:numRef>
          </c:val>
          <c:extLst>
            <c:ext xmlns:c16="http://schemas.microsoft.com/office/drawing/2014/chart" uri="{C3380CC4-5D6E-409C-BE32-E72D297353CC}">
              <c16:uniqueId val="{00000003-68C8-49EE-931B-DA90B766E45C}"/>
            </c:ext>
          </c:extLst>
        </c:ser>
        <c:ser>
          <c:idx val="3"/>
          <c:order val="4"/>
          <c:tx>
            <c:v>Cycle</c:v>
          </c:tx>
          <c:spPr>
            <a:solidFill>
              <a:schemeClr val="tx1"/>
            </a:solidFill>
            <a:ln>
              <a:solidFill>
                <a:schemeClr val="tx1"/>
              </a:solidFill>
            </a:ln>
          </c:spPr>
          <c:invertIfNegative val="0"/>
          <c:cat>
            <c:numRef>
              <c:f>'Table 31 KC Car&amp;Non-CarTrip'!$B$41:$B$58</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31 KC Car&amp;Non-CarTrip'!$G$41:$G$58</c:f>
              <c:numCache>
                <c:formatCode>0</c:formatCode>
                <c:ptCount val="18"/>
                <c:pt idx="0">
                  <c:v>56</c:v>
                </c:pt>
                <c:pt idx="3">
                  <c:v>48</c:v>
                </c:pt>
                <c:pt idx="6">
                  <c:v>54</c:v>
                </c:pt>
                <c:pt idx="7">
                  <c:v>89</c:v>
                </c:pt>
                <c:pt idx="8">
                  <c:v>114</c:v>
                </c:pt>
                <c:pt idx="9">
                  <c:v>108</c:v>
                </c:pt>
                <c:pt idx="10">
                  <c:v>112</c:v>
                </c:pt>
                <c:pt idx="11">
                  <c:v>106</c:v>
                </c:pt>
                <c:pt idx="12">
                  <c:v>81</c:v>
                </c:pt>
                <c:pt idx="13">
                  <c:v>92</c:v>
                </c:pt>
                <c:pt idx="14">
                  <c:v>117</c:v>
                </c:pt>
                <c:pt idx="15">
                  <c:v>92</c:v>
                </c:pt>
                <c:pt idx="16">
                  <c:v>87</c:v>
                </c:pt>
                <c:pt idx="17">
                  <c:v>86</c:v>
                </c:pt>
              </c:numCache>
            </c:numRef>
          </c:val>
          <c:extLst>
            <c:ext xmlns:c16="http://schemas.microsoft.com/office/drawing/2014/chart" uri="{C3380CC4-5D6E-409C-BE32-E72D297353CC}">
              <c16:uniqueId val="{00000004-68C8-49EE-931B-DA90B766E45C}"/>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Car&amp;Non-CarTrip'!$F$41:$F$58</c:f>
              <c:numCache>
                <c:formatCode>0</c:formatCode>
                <c:ptCount val="18"/>
                <c:pt idx="13" formatCode="General">
                  <c:v>114</c:v>
                </c:pt>
                <c:pt idx="14" formatCode="General">
                  <c:v>196</c:v>
                </c:pt>
                <c:pt idx="15" formatCode="General">
                  <c:v>260</c:v>
                </c:pt>
                <c:pt idx="16" formatCode="General">
                  <c:v>299</c:v>
                </c:pt>
                <c:pt idx="17">
                  <c:v>445</c:v>
                </c:pt>
              </c:numCache>
            </c:numRef>
          </c:val>
          <c:extLst>
            <c:ext xmlns:c16="http://schemas.microsoft.com/office/drawing/2014/chart" uri="{C3380CC4-5D6E-409C-BE32-E72D297353CC}">
              <c16:uniqueId val="{00000005-68C8-49EE-931B-DA90B766E45C}"/>
            </c:ext>
          </c:extLst>
        </c:ser>
        <c:dLbls>
          <c:showLegendKey val="0"/>
          <c:showVal val="0"/>
          <c:showCatName val="0"/>
          <c:showSerName val="0"/>
          <c:showPercent val="0"/>
          <c:showBubbleSize val="0"/>
        </c:dLbls>
        <c:gapWidth val="150"/>
        <c:axId val="551676432"/>
        <c:axId val="551676824"/>
      </c:barChart>
      <c:catAx>
        <c:axId val="551676432"/>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6824"/>
        <c:crosses val="autoZero"/>
        <c:auto val="1"/>
        <c:lblAlgn val="ctr"/>
        <c:lblOffset val="100"/>
        <c:noMultiLvlLbl val="0"/>
      </c:catAx>
      <c:valAx>
        <c:axId val="551676824"/>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51676432"/>
        <c:crosses val="autoZero"/>
        <c:crossBetween val="between"/>
      </c:valAx>
    </c:plotArea>
    <c:legend>
      <c:legendPos val="r"/>
      <c:layout>
        <c:manualLayout>
          <c:xMode val="edge"/>
          <c:yMode val="edge"/>
          <c:x val="0.88726770095042451"/>
          <c:y val="0.37265661995593846"/>
          <c:w val="0.10813099522247452"/>
          <c:h val="0.39823684394792086"/>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342900</xdr:colOff>
      <xdr:row>39</xdr:row>
      <xdr:rowOff>69266</xdr:rowOff>
    </xdr:to>
    <xdr:pic>
      <xdr:nvPicPr>
        <xdr:cNvPr id="2" name="Picture 1">
          <a:extLst>
            <a:ext uri="{FF2B5EF4-FFF2-40B4-BE49-F238E27FC236}">
              <a16:creationId xmlns:a16="http://schemas.microsoft.com/office/drawing/2014/main" id="{D8EDC30D-5622-4B34-8DD5-AA28F24D4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86900" cy="6755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24423</xdr:colOff>
      <xdr:row>25</xdr:row>
      <xdr:rowOff>24423</xdr:rowOff>
    </xdr:from>
    <xdr:to>
      <xdr:col>18</xdr:col>
      <xdr:colOff>36634</xdr:colOff>
      <xdr:row>48</xdr:row>
      <xdr:rowOff>12211</xdr:rowOff>
    </xdr:to>
    <xdr:graphicFrame macro="">
      <xdr:nvGraphicFramePr>
        <xdr:cNvPr id="2" name="Chart 2">
          <a:extLst>
            <a:ext uri="{FF2B5EF4-FFF2-40B4-BE49-F238E27FC236}">
              <a16:creationId xmlns:a16="http://schemas.microsoft.com/office/drawing/2014/main" id="{317522E4-D060-4561-BD4E-AA711631C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673100</xdr:colOff>
      <xdr:row>1</xdr:row>
      <xdr:rowOff>25400</xdr:rowOff>
    </xdr:from>
    <xdr:to>
      <xdr:col>21</xdr:col>
      <xdr:colOff>381000</xdr:colOff>
      <xdr:row>31</xdr:row>
      <xdr:rowOff>98669</xdr:rowOff>
    </xdr:to>
    <xdr:graphicFrame macro="">
      <xdr:nvGraphicFramePr>
        <xdr:cNvPr id="2" name="Chart 1">
          <a:extLst>
            <a:ext uri="{FF2B5EF4-FFF2-40B4-BE49-F238E27FC236}">
              <a16:creationId xmlns:a16="http://schemas.microsoft.com/office/drawing/2014/main" id="{9B0776D6-3ED9-458B-A959-2328D5B0A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30636</xdr:colOff>
      <xdr:row>1</xdr:row>
      <xdr:rowOff>379721</xdr:rowOff>
    </xdr:from>
    <xdr:to>
      <xdr:col>20</xdr:col>
      <xdr:colOff>284513</xdr:colOff>
      <xdr:row>20</xdr:row>
      <xdr:rowOff>185552</xdr:rowOff>
    </xdr:to>
    <xdr:graphicFrame macro="">
      <xdr:nvGraphicFramePr>
        <xdr:cNvPr id="2" name="Chart 1">
          <a:extLst>
            <a:ext uri="{FF2B5EF4-FFF2-40B4-BE49-F238E27FC236}">
              <a16:creationId xmlns:a16="http://schemas.microsoft.com/office/drawing/2014/main" id="{236D6C11-B26F-4AE6-A499-7F9E86FC2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48983</xdr:colOff>
      <xdr:row>20</xdr:row>
      <xdr:rowOff>187778</xdr:rowOff>
    </xdr:from>
    <xdr:to>
      <xdr:col>20</xdr:col>
      <xdr:colOff>284513</xdr:colOff>
      <xdr:row>39</xdr:row>
      <xdr:rowOff>160813</xdr:rowOff>
    </xdr:to>
    <xdr:graphicFrame macro="">
      <xdr:nvGraphicFramePr>
        <xdr:cNvPr id="3" name="Chart 3">
          <a:extLst>
            <a:ext uri="{FF2B5EF4-FFF2-40B4-BE49-F238E27FC236}">
              <a16:creationId xmlns:a16="http://schemas.microsoft.com/office/drawing/2014/main" id="{636249DC-3131-4877-BFEB-0506237EE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11505</xdr:colOff>
      <xdr:row>40</xdr:row>
      <xdr:rowOff>5940</xdr:rowOff>
    </xdr:from>
    <xdr:to>
      <xdr:col>20</xdr:col>
      <xdr:colOff>296883</xdr:colOff>
      <xdr:row>58</xdr:row>
      <xdr:rowOff>123702</xdr:rowOff>
    </xdr:to>
    <xdr:graphicFrame macro="">
      <xdr:nvGraphicFramePr>
        <xdr:cNvPr id="4" name="Chart 4">
          <a:extLst>
            <a:ext uri="{FF2B5EF4-FFF2-40B4-BE49-F238E27FC236}">
              <a16:creationId xmlns:a16="http://schemas.microsoft.com/office/drawing/2014/main" id="{491D3407-E42A-4F75-BFC0-3EB2CF786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HFAS/Projects/0123-00%20District%20Reports/DistRep2018/Tameside/Report/SRAD%20Report%202029%20Transport%20Statistics%20Tameside%202018%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Rail &amp; Metrolink"/>
      <sheetName val="Summary Key Centre"/>
      <sheetName val="Summary Road Casualties"/>
      <sheetName val="Table 1 Motorway Growth"/>
      <sheetName val="Table 2 A&amp;B Road Growth"/>
      <sheetName val="Table 3  Growth from 1993 "/>
      <sheetName val="Table 4  Vehicle KM"/>
      <sheetName val="Table 5  Traffic Composition"/>
      <sheetName val="Tabs 6&amp; 7 Rail Corridor"/>
      <sheetName val="Tabs 8 9 10Rail stations"/>
      <sheetName val="Table 11 Ashton ML Nov17 Thu"/>
      <sheetName val="Table 12 ML I'bd Pre 0730"/>
      <sheetName val="Table 13 ML I'bd AM Peak"/>
      <sheetName val="Table 14 ML I'bd  0930 - 1330"/>
      <sheetName val="Table 15 ML I'bd 1330-1600"/>
      <sheetName val="Table 16 ML I'bd PM Peak"/>
      <sheetName val="Key Centre Notes"/>
      <sheetName val="Cordon Map"/>
      <sheetName val="Table 17 Key Centre Surveys AM"/>
      <sheetName val="Table 18 Key Centre Surveys OP"/>
      <sheetName val="Table 19 Key Centre Surveys PM"/>
      <sheetName val="Tables 20-22 KC New Dev"/>
      <sheetName val="Tab 23  KC Traffic Trend"/>
      <sheetName val="Tab 24  KC New Dev Trend"/>
      <sheetName val="Tab 25 New Dev Ped Trend"/>
      <sheetName val="Tabs 26 &amp; 27 KC Car Occupancy"/>
      <sheetName val="Table 28 &amp; 29 Rail Met to KC"/>
      <sheetName val="Table 30 Walk to KC"/>
      <sheetName val="Table 31 KC Car&amp;Non-CarTrip"/>
      <sheetName val="Table 32  LTP3 KSI Trend  "/>
      <sheetName val="Table 33 LTP3 KSI Rate Trend"/>
      <sheetName val="Tabs 34 to 37 Accidents"/>
      <sheetName val="Tabs 38 &amp; 39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B3">
            <v>1997</v>
          </cell>
          <cell r="I3">
            <v>7232</v>
          </cell>
          <cell r="R3">
            <v>5485</v>
          </cell>
        </row>
        <row r="4">
          <cell r="B4">
            <v>1998</v>
          </cell>
          <cell r="I4">
            <v>6717</v>
          </cell>
          <cell r="R4">
            <v>5410</v>
          </cell>
        </row>
        <row r="5">
          <cell r="B5">
            <v>1999</v>
          </cell>
        </row>
        <row r="6">
          <cell r="B6">
            <v>2000</v>
          </cell>
        </row>
        <row r="7">
          <cell r="B7">
            <v>2001</v>
          </cell>
          <cell r="I7">
            <v>6930</v>
          </cell>
          <cell r="R7">
            <v>5229</v>
          </cell>
        </row>
        <row r="8">
          <cell r="B8">
            <v>2002</v>
          </cell>
        </row>
        <row r="9">
          <cell r="B9">
            <v>2003</v>
          </cell>
        </row>
        <row r="10">
          <cell r="B10">
            <v>2004</v>
          </cell>
          <cell r="I10">
            <v>7461</v>
          </cell>
          <cell r="R10">
            <v>5991</v>
          </cell>
        </row>
        <row r="11">
          <cell r="B11">
            <v>2005</v>
          </cell>
        </row>
        <row r="12">
          <cell r="B12">
            <v>2006</v>
          </cell>
        </row>
        <row r="13">
          <cell r="B13">
            <v>2007</v>
          </cell>
          <cell r="I13">
            <v>6987</v>
          </cell>
          <cell r="R13">
            <v>5857</v>
          </cell>
        </row>
        <row r="14">
          <cell r="B14">
            <v>2008</v>
          </cell>
          <cell r="I14">
            <v>6541</v>
          </cell>
          <cell r="R14">
            <v>5574</v>
          </cell>
        </row>
        <row r="15">
          <cell r="B15">
            <v>2009</v>
          </cell>
          <cell r="I15">
            <v>6482</v>
          </cell>
          <cell r="R15">
            <v>5470</v>
          </cell>
        </row>
        <row r="16">
          <cell r="B16">
            <v>2010</v>
          </cell>
          <cell r="I16">
            <v>6350</v>
          </cell>
          <cell r="R16">
            <v>5375</v>
          </cell>
        </row>
        <row r="17">
          <cell r="B17">
            <v>2011</v>
          </cell>
          <cell r="I17">
            <v>5822</v>
          </cell>
          <cell r="R17">
            <v>5124</v>
          </cell>
        </row>
        <row r="18">
          <cell r="B18">
            <v>2012</v>
          </cell>
          <cell r="I18">
            <v>5211</v>
          </cell>
          <cell r="R18">
            <v>4528</v>
          </cell>
        </row>
        <row r="19">
          <cell r="B19">
            <v>2013</v>
          </cell>
          <cell r="I19">
            <v>2361</v>
          </cell>
          <cell r="R19">
            <v>2825</v>
          </cell>
        </row>
        <row r="20">
          <cell r="B20">
            <v>2014</v>
          </cell>
          <cell r="I20">
            <v>2362</v>
          </cell>
          <cell r="R20">
            <v>2628</v>
          </cell>
        </row>
        <row r="21">
          <cell r="B21">
            <v>2015</v>
          </cell>
          <cell r="I21">
            <v>2154</v>
          </cell>
          <cell r="R21">
            <v>2836</v>
          </cell>
        </row>
        <row r="22">
          <cell r="B22">
            <v>2016</v>
          </cell>
          <cell r="I22">
            <v>2214</v>
          </cell>
          <cell r="R22">
            <v>2984</v>
          </cell>
        </row>
        <row r="23">
          <cell r="B23">
            <v>2017</v>
          </cell>
          <cell r="I23">
            <v>2375</v>
          </cell>
          <cell r="R23">
            <v>2913</v>
          </cell>
        </row>
        <row r="24">
          <cell r="B24">
            <v>2018</v>
          </cell>
          <cell r="I24">
            <v>2331</v>
          </cell>
          <cell r="R24">
            <v>2838</v>
          </cell>
        </row>
        <row r="26">
          <cell r="I26">
            <v>5372</v>
          </cell>
        </row>
        <row r="27">
          <cell r="I27">
            <v>5670</v>
          </cell>
        </row>
        <row r="30">
          <cell r="I30">
            <v>5329</v>
          </cell>
        </row>
        <row r="33">
          <cell r="I33">
            <v>6202</v>
          </cell>
        </row>
        <row r="36">
          <cell r="I36">
            <v>5847</v>
          </cell>
        </row>
        <row r="37">
          <cell r="I37">
            <v>6120</v>
          </cell>
        </row>
        <row r="38">
          <cell r="I38">
            <v>5987</v>
          </cell>
        </row>
        <row r="39">
          <cell r="I39">
            <v>6060</v>
          </cell>
        </row>
        <row r="40">
          <cell r="I40">
            <v>5366</v>
          </cell>
        </row>
        <row r="41">
          <cell r="I41">
            <v>4682</v>
          </cell>
        </row>
        <row r="42">
          <cell r="I42">
            <v>2059</v>
          </cell>
        </row>
        <row r="43">
          <cell r="I43">
            <v>1944</v>
          </cell>
        </row>
        <row r="44">
          <cell r="I44">
            <v>1964</v>
          </cell>
        </row>
        <row r="45">
          <cell r="I45">
            <v>2035</v>
          </cell>
        </row>
        <row r="46">
          <cell r="I46">
            <v>2013</v>
          </cell>
        </row>
        <row r="47">
          <cell r="I47">
            <v>2106</v>
          </cell>
        </row>
      </sheetData>
      <sheetData sheetId="27">
        <row r="3">
          <cell r="B3">
            <v>2011</v>
          </cell>
          <cell r="I3">
            <v>413</v>
          </cell>
        </row>
        <row r="4">
          <cell r="B4">
            <v>2012</v>
          </cell>
          <cell r="I4">
            <v>467</v>
          </cell>
        </row>
        <row r="5">
          <cell r="B5">
            <v>2013</v>
          </cell>
          <cell r="I5">
            <v>553</v>
          </cell>
        </row>
        <row r="6">
          <cell r="B6">
            <v>2014</v>
          </cell>
          <cell r="I6">
            <v>476</v>
          </cell>
        </row>
        <row r="7">
          <cell r="B7">
            <v>2015</v>
          </cell>
          <cell r="I7">
            <v>470</v>
          </cell>
        </row>
        <row r="8">
          <cell r="B8">
            <v>2016</v>
          </cell>
          <cell r="I8">
            <v>516</v>
          </cell>
        </row>
        <row r="9">
          <cell r="B9">
            <v>2017</v>
          </cell>
          <cell r="I9">
            <v>514</v>
          </cell>
        </row>
        <row r="10">
          <cell r="B10">
            <v>2018</v>
          </cell>
          <cell r="I10">
            <v>552</v>
          </cell>
        </row>
        <row r="12">
          <cell r="I12">
            <v>1102</v>
          </cell>
        </row>
        <row r="13">
          <cell r="I13">
            <v>934</v>
          </cell>
        </row>
        <row r="14">
          <cell r="I14">
            <v>1307</v>
          </cell>
        </row>
        <row r="15">
          <cell r="I15">
            <v>1259</v>
          </cell>
        </row>
        <row r="16">
          <cell r="I16">
            <v>1324</v>
          </cell>
        </row>
        <row r="17">
          <cell r="I17">
            <v>1464</v>
          </cell>
        </row>
        <row r="18">
          <cell r="I18">
            <v>1579</v>
          </cell>
        </row>
        <row r="19">
          <cell r="I19">
            <v>1545</v>
          </cell>
        </row>
        <row r="21">
          <cell r="I21">
            <v>861</v>
          </cell>
        </row>
        <row r="22">
          <cell r="I22">
            <v>840</v>
          </cell>
        </row>
        <row r="23">
          <cell r="I23">
            <v>1110</v>
          </cell>
        </row>
        <row r="24">
          <cell r="I24">
            <v>1003</v>
          </cell>
        </row>
        <row r="25">
          <cell r="I25">
            <v>999</v>
          </cell>
        </row>
        <row r="26">
          <cell r="I26">
            <v>1103</v>
          </cell>
        </row>
        <row r="27">
          <cell r="I27">
            <v>1224</v>
          </cell>
        </row>
        <row r="28">
          <cell r="I28">
            <v>1226</v>
          </cell>
        </row>
      </sheetData>
      <sheetData sheetId="28"/>
      <sheetData sheetId="29"/>
      <sheetData sheetId="30"/>
      <sheetData sheetId="31"/>
      <sheetData sheetId="32">
        <row r="2">
          <cell r="F2" t="str">
            <v>Metrolink</v>
          </cell>
          <cell r="G2" t="str">
            <v>Cycle</v>
          </cell>
          <cell r="H2" t="str">
            <v>Walk</v>
          </cell>
        </row>
        <row r="3">
          <cell r="B3">
            <v>2001</v>
          </cell>
          <cell r="C3">
            <v>7651</v>
          </cell>
          <cell r="D3">
            <v>2403</v>
          </cell>
          <cell r="E3">
            <v>49</v>
          </cell>
          <cell r="G3">
            <v>36</v>
          </cell>
          <cell r="H3">
            <v>2379</v>
          </cell>
        </row>
        <row r="4">
          <cell r="B4">
            <v>2002</v>
          </cell>
        </row>
        <row r="5">
          <cell r="B5">
            <v>2003</v>
          </cell>
        </row>
        <row r="6">
          <cell r="B6">
            <v>2004</v>
          </cell>
          <cell r="C6">
            <v>8046</v>
          </cell>
          <cell r="D6">
            <v>2807</v>
          </cell>
          <cell r="E6">
            <v>61</v>
          </cell>
          <cell r="G6">
            <v>35</v>
          </cell>
          <cell r="H6">
            <v>2550</v>
          </cell>
        </row>
        <row r="7">
          <cell r="B7">
            <v>2005</v>
          </cell>
        </row>
        <row r="8">
          <cell r="B8">
            <v>2006</v>
          </cell>
        </row>
        <row r="9">
          <cell r="B9">
            <v>2007</v>
          </cell>
          <cell r="C9">
            <v>7611</v>
          </cell>
          <cell r="D9">
            <v>2024</v>
          </cell>
          <cell r="E9">
            <v>63</v>
          </cell>
          <cell r="G9">
            <v>42</v>
          </cell>
          <cell r="H9">
            <v>2802</v>
          </cell>
        </row>
        <row r="10">
          <cell r="B10">
            <v>2008</v>
          </cell>
          <cell r="C10">
            <v>6867</v>
          </cell>
          <cell r="D10">
            <v>3394</v>
          </cell>
          <cell r="E10">
            <v>86</v>
          </cell>
          <cell r="G10">
            <v>77</v>
          </cell>
          <cell r="H10">
            <v>3027</v>
          </cell>
        </row>
        <row r="11">
          <cell r="B11">
            <v>2009</v>
          </cell>
          <cell r="C11">
            <v>7100</v>
          </cell>
          <cell r="D11">
            <v>2428</v>
          </cell>
          <cell r="E11">
            <v>94</v>
          </cell>
          <cell r="G11">
            <v>60</v>
          </cell>
          <cell r="H11">
            <v>2973</v>
          </cell>
        </row>
        <row r="12">
          <cell r="B12">
            <v>2010</v>
          </cell>
          <cell r="C12">
            <v>6812</v>
          </cell>
          <cell r="D12">
            <v>2349</v>
          </cell>
          <cell r="E12">
            <v>106</v>
          </cell>
          <cell r="G12">
            <v>58</v>
          </cell>
          <cell r="H12">
            <v>2590</v>
          </cell>
        </row>
        <row r="13">
          <cell r="B13">
            <v>2011</v>
          </cell>
          <cell r="C13">
            <v>6193</v>
          </cell>
          <cell r="D13">
            <v>2355.8071065989848</v>
          </cell>
          <cell r="E13">
            <v>95</v>
          </cell>
          <cell r="G13">
            <v>82</v>
          </cell>
          <cell r="H13">
            <v>2825</v>
          </cell>
        </row>
        <row r="14">
          <cell r="B14">
            <v>2012</v>
          </cell>
          <cell r="C14">
            <v>5638</v>
          </cell>
          <cell r="D14">
            <v>1565.3812987012986</v>
          </cell>
          <cell r="E14">
            <v>102</v>
          </cell>
          <cell r="G14">
            <v>91</v>
          </cell>
          <cell r="H14">
            <v>2776</v>
          </cell>
        </row>
        <row r="15">
          <cell r="B15">
            <v>2013</v>
          </cell>
          <cell r="C15">
            <v>2323</v>
          </cell>
          <cell r="D15">
            <v>1715.745945945946</v>
          </cell>
          <cell r="E15">
            <v>64</v>
          </cell>
          <cell r="G15">
            <v>40</v>
          </cell>
          <cell r="H15">
            <v>2610</v>
          </cell>
        </row>
        <row r="16">
          <cell r="B16">
            <v>2014</v>
          </cell>
          <cell r="C16">
            <v>2400.6928837306241</v>
          </cell>
          <cell r="D16">
            <v>2171.663203463203</v>
          </cell>
          <cell r="E16">
            <v>93</v>
          </cell>
          <cell r="F16">
            <v>107</v>
          </cell>
          <cell r="G16">
            <v>53</v>
          </cell>
          <cell r="H16">
            <v>3071</v>
          </cell>
        </row>
        <row r="17">
          <cell r="B17">
            <v>2015</v>
          </cell>
          <cell r="C17">
            <v>2104.5511601372855</v>
          </cell>
          <cell r="D17">
            <v>1971.4111198893936</v>
          </cell>
          <cell r="E17">
            <v>76</v>
          </cell>
          <cell r="F17">
            <v>124</v>
          </cell>
          <cell r="G17">
            <v>51</v>
          </cell>
          <cell r="H17">
            <v>2224</v>
          </cell>
        </row>
        <row r="18">
          <cell r="B18">
            <v>2016</v>
          </cell>
          <cell r="C18">
            <v>2293.3081220946005</v>
          </cell>
          <cell r="D18">
            <v>1884</v>
          </cell>
          <cell r="E18">
            <v>90</v>
          </cell>
          <cell r="F18">
            <v>170</v>
          </cell>
          <cell r="G18">
            <v>55</v>
          </cell>
          <cell r="H18">
            <v>2555</v>
          </cell>
        </row>
        <row r="19">
          <cell r="B19">
            <v>2017</v>
          </cell>
          <cell r="C19">
            <v>2472.4655688046009</v>
          </cell>
          <cell r="D19">
            <v>1889</v>
          </cell>
          <cell r="E19">
            <v>47</v>
          </cell>
          <cell r="F19">
            <v>189</v>
          </cell>
          <cell r="G19">
            <v>45</v>
          </cell>
          <cell r="H19">
            <v>2425</v>
          </cell>
        </row>
        <row r="20">
          <cell r="B20">
            <v>2018</v>
          </cell>
          <cell r="C20">
            <v>2441.1121385890042</v>
          </cell>
          <cell r="D20">
            <v>1931.2800000000002</v>
          </cell>
          <cell r="E20">
            <v>61</v>
          </cell>
          <cell r="F20">
            <v>272</v>
          </cell>
          <cell r="G20">
            <v>33</v>
          </cell>
          <cell r="H20">
            <v>2739</v>
          </cell>
        </row>
        <row r="22">
          <cell r="B22">
            <v>2001</v>
          </cell>
          <cell r="C22">
            <v>6458</v>
          </cell>
          <cell r="D22">
            <v>3184</v>
          </cell>
          <cell r="E22">
            <v>35</v>
          </cell>
          <cell r="G22">
            <v>19</v>
          </cell>
          <cell r="H22">
            <v>2735</v>
          </cell>
        </row>
        <row r="23">
          <cell r="B23">
            <v>2002</v>
          </cell>
        </row>
        <row r="24">
          <cell r="B24">
            <v>2003</v>
          </cell>
        </row>
        <row r="25">
          <cell r="B25">
            <v>2004</v>
          </cell>
          <cell r="C25">
            <v>6908</v>
          </cell>
          <cell r="D25">
            <v>3647</v>
          </cell>
          <cell r="E25">
            <v>44</v>
          </cell>
          <cell r="G25">
            <v>22</v>
          </cell>
          <cell r="H25">
            <v>2919</v>
          </cell>
        </row>
        <row r="26">
          <cell r="B26">
            <v>2005</v>
          </cell>
        </row>
        <row r="27">
          <cell r="B27">
            <v>2006</v>
          </cell>
        </row>
        <row r="28">
          <cell r="B28">
            <v>2007</v>
          </cell>
          <cell r="C28">
            <v>6403</v>
          </cell>
          <cell r="D28">
            <v>2580</v>
          </cell>
          <cell r="E28">
            <v>33</v>
          </cell>
          <cell r="G28">
            <v>10</v>
          </cell>
          <cell r="H28">
            <v>2941</v>
          </cell>
        </row>
        <row r="29">
          <cell r="B29">
            <v>2008</v>
          </cell>
          <cell r="C29">
            <v>6201</v>
          </cell>
          <cell r="D29">
            <v>3172</v>
          </cell>
          <cell r="E29">
            <v>78</v>
          </cell>
          <cell r="G29">
            <v>30</v>
          </cell>
          <cell r="H29">
            <v>2901</v>
          </cell>
        </row>
        <row r="30">
          <cell r="B30">
            <v>2009</v>
          </cell>
          <cell r="C30">
            <v>6528</v>
          </cell>
          <cell r="D30">
            <v>2490</v>
          </cell>
          <cell r="E30">
            <v>102</v>
          </cell>
          <cell r="G30">
            <v>60</v>
          </cell>
          <cell r="H30">
            <v>3263</v>
          </cell>
        </row>
        <row r="31">
          <cell r="B31">
            <v>2010</v>
          </cell>
          <cell r="C31">
            <v>6390</v>
          </cell>
          <cell r="D31">
            <v>2594</v>
          </cell>
          <cell r="E31">
            <v>80</v>
          </cell>
          <cell r="G31">
            <v>47</v>
          </cell>
          <cell r="H31">
            <v>3070</v>
          </cell>
        </row>
        <row r="32">
          <cell r="B32">
            <v>2011</v>
          </cell>
          <cell r="C32">
            <v>6016</v>
          </cell>
          <cell r="D32">
            <v>2881.5025641025641</v>
          </cell>
          <cell r="E32">
            <v>84</v>
          </cell>
          <cell r="G32">
            <v>45</v>
          </cell>
          <cell r="H32">
            <v>2896</v>
          </cell>
        </row>
        <row r="33">
          <cell r="B33">
            <v>2012</v>
          </cell>
          <cell r="C33">
            <v>5026</v>
          </cell>
          <cell r="D33">
            <v>2276.9908256880735</v>
          </cell>
          <cell r="E33">
            <v>111</v>
          </cell>
          <cell r="G33">
            <v>56</v>
          </cell>
          <cell r="H33">
            <v>3116</v>
          </cell>
        </row>
        <row r="34">
          <cell r="B34">
            <v>2013</v>
          </cell>
          <cell r="C34">
            <v>3391</v>
          </cell>
          <cell r="D34">
            <v>1882</v>
          </cell>
          <cell r="E34">
            <v>45</v>
          </cell>
          <cell r="G34">
            <v>24</v>
          </cell>
          <cell r="H34">
            <v>2585</v>
          </cell>
        </row>
        <row r="35">
          <cell r="B35">
            <v>2014</v>
          </cell>
          <cell r="C35">
            <v>3150.9305988171354</v>
          </cell>
          <cell r="D35">
            <v>2371.5141242937852</v>
          </cell>
          <cell r="E35">
            <v>60</v>
          </cell>
          <cell r="F35">
            <v>151</v>
          </cell>
          <cell r="G35">
            <v>31</v>
          </cell>
          <cell r="H35">
            <v>3139</v>
          </cell>
        </row>
        <row r="36">
          <cell r="B36">
            <v>2015</v>
          </cell>
          <cell r="C36">
            <v>3292.8198166190837</v>
          </cell>
          <cell r="D36">
            <v>2505.5876288659792</v>
          </cell>
          <cell r="E36">
            <v>47</v>
          </cell>
          <cell r="F36">
            <v>174</v>
          </cell>
          <cell r="G36">
            <v>26</v>
          </cell>
          <cell r="H36">
            <v>2083</v>
          </cell>
        </row>
        <row r="37">
          <cell r="B37">
            <v>2016</v>
          </cell>
          <cell r="C37">
            <v>3659.0224392093228</v>
          </cell>
          <cell r="D37">
            <v>2072</v>
          </cell>
          <cell r="E37">
            <v>69</v>
          </cell>
          <cell r="F37">
            <v>156</v>
          </cell>
          <cell r="G37">
            <v>31</v>
          </cell>
          <cell r="H37">
            <v>2928</v>
          </cell>
        </row>
        <row r="38">
          <cell r="B38">
            <v>2017</v>
          </cell>
          <cell r="C38">
            <v>3578.1411612126126</v>
          </cell>
          <cell r="D38">
            <v>2034</v>
          </cell>
          <cell r="E38">
            <v>40</v>
          </cell>
          <cell r="F38">
            <v>222</v>
          </cell>
          <cell r="G38">
            <v>31</v>
          </cell>
          <cell r="H38">
            <v>2731</v>
          </cell>
        </row>
        <row r="39">
          <cell r="B39">
            <v>2018</v>
          </cell>
          <cell r="C39">
            <v>3452.199212141008</v>
          </cell>
          <cell r="D39">
            <v>2059.1732283464567</v>
          </cell>
          <cell r="E39">
            <v>58</v>
          </cell>
          <cell r="F39">
            <v>229</v>
          </cell>
          <cell r="G39">
            <v>19</v>
          </cell>
          <cell r="H39">
            <v>2641</v>
          </cell>
        </row>
        <row r="41">
          <cell r="B41">
            <v>2001</v>
          </cell>
          <cell r="C41">
            <v>6842</v>
          </cell>
          <cell r="D41">
            <v>1749</v>
          </cell>
          <cell r="E41">
            <v>161</v>
          </cell>
          <cell r="G41">
            <v>56</v>
          </cell>
          <cell r="H41">
            <v>1784</v>
          </cell>
        </row>
        <row r="42">
          <cell r="B42">
            <v>2002</v>
          </cell>
        </row>
        <row r="43">
          <cell r="B43">
            <v>2003</v>
          </cell>
        </row>
        <row r="44">
          <cell r="B44">
            <v>2004</v>
          </cell>
          <cell r="C44">
            <v>7570</v>
          </cell>
          <cell r="D44">
            <v>1884</v>
          </cell>
          <cell r="E44">
            <v>237</v>
          </cell>
          <cell r="G44">
            <v>48</v>
          </cell>
          <cell r="H44">
            <v>2261</v>
          </cell>
        </row>
        <row r="45">
          <cell r="B45">
            <v>2005</v>
          </cell>
        </row>
        <row r="46">
          <cell r="B46">
            <v>2006</v>
          </cell>
        </row>
        <row r="47">
          <cell r="B47">
            <v>2007</v>
          </cell>
          <cell r="C47">
            <v>6793</v>
          </cell>
          <cell r="D47">
            <v>1527</v>
          </cell>
          <cell r="E47">
            <v>271</v>
          </cell>
          <cell r="G47">
            <v>54</v>
          </cell>
          <cell r="H47">
            <v>2085</v>
          </cell>
        </row>
        <row r="48">
          <cell r="B48">
            <v>2008</v>
          </cell>
          <cell r="C48">
            <v>6872</v>
          </cell>
          <cell r="D48">
            <v>1867</v>
          </cell>
          <cell r="E48">
            <v>273</v>
          </cell>
          <cell r="G48">
            <v>89</v>
          </cell>
          <cell r="H48">
            <v>2412</v>
          </cell>
        </row>
        <row r="49">
          <cell r="B49">
            <v>2009</v>
          </cell>
          <cell r="C49">
            <v>7470</v>
          </cell>
          <cell r="D49">
            <v>1604</v>
          </cell>
          <cell r="E49">
            <v>228</v>
          </cell>
          <cell r="G49">
            <v>114</v>
          </cell>
          <cell r="H49">
            <v>2678</v>
          </cell>
        </row>
        <row r="50">
          <cell r="B50">
            <v>2010</v>
          </cell>
          <cell r="C50">
            <v>7356</v>
          </cell>
          <cell r="D50">
            <v>1678</v>
          </cell>
          <cell r="E50">
            <v>315</v>
          </cell>
          <cell r="G50">
            <v>108</v>
          </cell>
          <cell r="H50">
            <v>2382</v>
          </cell>
        </row>
        <row r="51">
          <cell r="B51">
            <v>2011</v>
          </cell>
          <cell r="C51">
            <v>6413</v>
          </cell>
          <cell r="D51">
            <v>1711.8397790055249</v>
          </cell>
          <cell r="E51">
            <v>354</v>
          </cell>
          <cell r="G51">
            <v>112</v>
          </cell>
          <cell r="H51">
            <v>2322</v>
          </cell>
        </row>
        <row r="52">
          <cell r="B52">
            <v>2012</v>
          </cell>
          <cell r="C52">
            <v>5548</v>
          </cell>
          <cell r="D52">
            <v>1481.3658536585367</v>
          </cell>
          <cell r="E52">
            <v>351</v>
          </cell>
          <cell r="G52">
            <v>106</v>
          </cell>
          <cell r="H52">
            <v>2162</v>
          </cell>
        </row>
        <row r="53">
          <cell r="B53">
            <v>2013</v>
          </cell>
          <cell r="C53">
            <v>2271</v>
          </cell>
          <cell r="D53">
            <v>1393</v>
          </cell>
          <cell r="E53">
            <v>278</v>
          </cell>
          <cell r="G53">
            <v>81</v>
          </cell>
          <cell r="H53">
            <v>2174</v>
          </cell>
        </row>
        <row r="54">
          <cell r="B54">
            <v>2014</v>
          </cell>
          <cell r="C54">
            <v>2153.62990111611</v>
          </cell>
          <cell r="D54">
            <v>1754.6439276485789</v>
          </cell>
          <cell r="E54">
            <v>248</v>
          </cell>
          <cell r="F54">
            <v>114</v>
          </cell>
          <cell r="G54">
            <v>92</v>
          </cell>
          <cell r="H54">
            <v>2499</v>
          </cell>
        </row>
        <row r="55">
          <cell r="B55">
            <v>2015</v>
          </cell>
          <cell r="C55">
            <v>2115.868067610545</v>
          </cell>
          <cell r="D55">
            <v>2076.5502958579882</v>
          </cell>
          <cell r="E55">
            <v>246</v>
          </cell>
          <cell r="F55">
            <v>196</v>
          </cell>
          <cell r="G55">
            <v>117</v>
          </cell>
          <cell r="H55">
            <v>2219</v>
          </cell>
        </row>
        <row r="56">
          <cell r="B56">
            <v>2016</v>
          </cell>
          <cell r="C56">
            <v>2432.0895856214838</v>
          </cell>
          <cell r="D56">
            <v>1110</v>
          </cell>
          <cell r="E56">
            <v>248</v>
          </cell>
          <cell r="F56">
            <v>260</v>
          </cell>
          <cell r="G56">
            <v>92</v>
          </cell>
          <cell r="H56">
            <v>2363</v>
          </cell>
        </row>
        <row r="57">
          <cell r="B57">
            <v>2017</v>
          </cell>
          <cell r="C57">
            <v>2253.6216407780839</v>
          </cell>
          <cell r="D57">
            <v>1115</v>
          </cell>
          <cell r="E57">
            <v>222</v>
          </cell>
          <cell r="F57">
            <v>299</v>
          </cell>
          <cell r="G57">
            <v>87</v>
          </cell>
          <cell r="H57">
            <v>2351</v>
          </cell>
        </row>
        <row r="58">
          <cell r="B58">
            <v>2018</v>
          </cell>
          <cell r="C58">
            <v>2352.484813963832</v>
          </cell>
          <cell r="D58">
            <v>1416.5714285714287</v>
          </cell>
          <cell r="E58">
            <v>257</v>
          </cell>
          <cell r="F58">
            <v>445</v>
          </cell>
          <cell r="G58">
            <v>86</v>
          </cell>
          <cell r="H58">
            <v>2737</v>
          </cell>
        </row>
      </sheetData>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6FFD4-FA9F-4527-A636-95075C0C52F3}">
  <sheetPr>
    <pageSetUpPr fitToPage="1"/>
  </sheetPr>
  <dimension ref="A1:K11"/>
  <sheetViews>
    <sheetView zoomScaleNormal="100" workbookViewId="0">
      <selection activeCell="N4" sqref="N4"/>
    </sheetView>
  </sheetViews>
  <sheetFormatPr defaultRowHeight="12.75" x14ac:dyDescent="0.2"/>
  <cols>
    <col min="1" max="8" width="9.140625" style="2"/>
    <col min="9" max="9" width="9" style="2" customWidth="1"/>
    <col min="10" max="11" width="9.140625" style="2" hidden="1" customWidth="1"/>
    <col min="12" max="16384" width="9.140625" style="2"/>
  </cols>
  <sheetData>
    <row r="1" spans="1:11" ht="15" x14ac:dyDescent="0.25">
      <c r="A1" s="1" t="s">
        <v>0</v>
      </c>
    </row>
    <row r="2" spans="1:11" ht="104.25" customHeight="1" x14ac:dyDescent="0.2">
      <c r="A2" s="3" t="s">
        <v>1</v>
      </c>
      <c r="B2" s="4"/>
      <c r="C2" s="4"/>
      <c r="D2" s="4"/>
      <c r="E2" s="4"/>
      <c r="F2" s="4"/>
      <c r="G2" s="4"/>
      <c r="H2" s="4"/>
      <c r="I2" s="4"/>
      <c r="J2" s="4"/>
      <c r="K2" s="4"/>
    </row>
    <row r="3" spans="1:11" ht="27" customHeight="1" x14ac:dyDescent="0.2">
      <c r="A3" s="3" t="s">
        <v>2</v>
      </c>
      <c r="B3" s="4"/>
      <c r="C3" s="4"/>
      <c r="D3" s="4"/>
      <c r="E3" s="4"/>
      <c r="F3" s="4"/>
      <c r="G3" s="4"/>
      <c r="H3" s="4"/>
      <c r="I3" s="4"/>
      <c r="J3" s="4"/>
      <c r="K3" s="4"/>
    </row>
    <row r="4" spans="1:11" ht="84" customHeight="1" x14ac:dyDescent="0.2">
      <c r="A4" s="3" t="s">
        <v>3</v>
      </c>
      <c r="B4" s="4"/>
      <c r="C4" s="4"/>
      <c r="D4" s="4"/>
      <c r="E4" s="4"/>
      <c r="F4" s="4"/>
      <c r="G4" s="4"/>
      <c r="H4" s="4"/>
      <c r="I4" s="4"/>
      <c r="J4" s="4"/>
      <c r="K4" s="4"/>
    </row>
    <row r="5" spans="1:11" ht="26.25" customHeight="1" x14ac:dyDescent="0.25">
      <c r="A5" s="5" t="s">
        <v>4</v>
      </c>
      <c r="B5" s="6"/>
      <c r="C5" s="6"/>
      <c r="D5" s="6"/>
      <c r="E5" s="6"/>
      <c r="F5" s="6"/>
      <c r="G5" s="6"/>
      <c r="H5" s="6"/>
      <c r="I5" s="6"/>
      <c r="J5" s="6"/>
      <c r="K5" s="6"/>
    </row>
    <row r="7" spans="1:11" ht="12.75" customHeight="1" x14ac:dyDescent="0.2">
      <c r="A7" s="7" t="s">
        <v>5</v>
      </c>
      <c r="B7" s="8"/>
      <c r="C7" s="8"/>
      <c r="D7" s="8"/>
      <c r="E7" s="8"/>
      <c r="F7" s="8"/>
      <c r="G7" s="8"/>
      <c r="H7" s="8"/>
      <c r="I7" s="8"/>
    </row>
    <row r="8" spans="1:11" ht="30" customHeight="1" x14ac:dyDescent="0.2">
      <c r="A8" s="9"/>
      <c r="B8" s="9"/>
      <c r="C8" s="9"/>
      <c r="D8" s="9"/>
      <c r="E8" s="9"/>
      <c r="F8" s="9"/>
      <c r="G8" s="9"/>
      <c r="H8" s="9"/>
      <c r="I8" s="9"/>
    </row>
    <row r="9" spans="1:11" x14ac:dyDescent="0.2">
      <c r="A9" s="10"/>
      <c r="B9" s="10"/>
      <c r="C9" s="10"/>
      <c r="D9" s="10"/>
      <c r="E9" s="10"/>
      <c r="F9" s="10"/>
      <c r="G9" s="10"/>
      <c r="H9" s="10"/>
      <c r="I9" s="10"/>
    </row>
    <row r="10" spans="1:11" x14ac:dyDescent="0.2">
      <c r="A10" s="10"/>
      <c r="B10" s="10"/>
      <c r="C10" s="10"/>
      <c r="D10" s="10"/>
      <c r="E10" s="10"/>
      <c r="F10" s="10"/>
      <c r="G10" s="10"/>
      <c r="H10" s="10"/>
      <c r="I10" s="10"/>
    </row>
    <row r="11" spans="1:11" ht="24.75" customHeight="1" x14ac:dyDescent="0.2">
      <c r="A11" s="10"/>
      <c r="B11" s="10"/>
      <c r="C11" s="10"/>
      <c r="D11" s="10"/>
      <c r="E11" s="10"/>
      <c r="F11" s="10"/>
      <c r="G11" s="10"/>
      <c r="H11" s="10"/>
      <c r="I11" s="10"/>
    </row>
  </sheetData>
  <mergeCells count="5">
    <mergeCell ref="A2:K2"/>
    <mergeCell ref="A3:K3"/>
    <mergeCell ref="A4:K4"/>
    <mergeCell ref="A5:K5"/>
    <mergeCell ref="A7:I11"/>
  </mergeCells>
  <pageMargins left="0.70866141732283472" right="0.70866141732283472" top="0.74803149606299213" bottom="0.74803149606299213" header="0.31496062992125984" footer="0.31496062992125984"/>
  <pageSetup paperSize="9" orientation="portrait" r:id="rId1"/>
  <headerFooter>
    <oddHeader>&amp;C&amp;"Calibri,Regular"&amp;13&amp;K01+000SRAD Report 2029 Transport Statistics Tameside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D526-715B-44EA-B34C-4386F7D3F100}">
  <sheetPr>
    <pageSetUpPr fitToPage="1"/>
  </sheetPr>
  <dimension ref="A1:J55"/>
  <sheetViews>
    <sheetView zoomScaleNormal="100" workbookViewId="0">
      <selection activeCell="D16" sqref="D16"/>
    </sheetView>
  </sheetViews>
  <sheetFormatPr defaultRowHeight="12.75" x14ac:dyDescent="0.2"/>
  <cols>
    <col min="1" max="1" width="20.85546875" style="2" customWidth="1"/>
    <col min="2" max="2" width="12.140625" style="2" bestFit="1" customWidth="1"/>
    <col min="3" max="3" width="11.28515625" style="2" customWidth="1"/>
    <col min="4" max="5" width="10.5703125" style="2" customWidth="1"/>
    <col min="6" max="6" width="10.85546875" style="2" customWidth="1"/>
    <col min="7" max="7" width="10.7109375" style="2" customWidth="1"/>
    <col min="8" max="8" width="10.5703125" style="2" customWidth="1"/>
    <col min="9" max="9" width="11.85546875" style="2" customWidth="1"/>
    <col min="10" max="10" width="9.140625" style="2" hidden="1" customWidth="1"/>
    <col min="11" max="11" width="0.140625" style="2" customWidth="1"/>
    <col min="12" max="16384" width="9.140625" style="2"/>
  </cols>
  <sheetData>
    <row r="1" spans="1:10" ht="15" x14ac:dyDescent="0.25">
      <c r="A1" s="1" t="s">
        <v>95</v>
      </c>
      <c r="B1" s="1"/>
      <c r="C1" s="130"/>
      <c r="D1" s="130"/>
      <c r="E1" s="130"/>
      <c r="F1" s="130"/>
      <c r="G1" s="130"/>
      <c r="H1" s="130"/>
    </row>
    <row r="2" spans="1:10" ht="6.75" customHeight="1" thickBot="1" x14ac:dyDescent="0.3">
      <c r="A2" s="130"/>
      <c r="B2" s="130"/>
      <c r="C2" s="130"/>
      <c r="D2" s="130"/>
      <c r="E2" s="130"/>
      <c r="F2" s="130"/>
      <c r="G2" s="130"/>
      <c r="H2" s="130"/>
    </row>
    <row r="3" spans="1:10" ht="18.75" customHeight="1" thickTop="1" x14ac:dyDescent="0.2">
      <c r="A3" s="131" t="s">
        <v>96</v>
      </c>
      <c r="B3" s="132"/>
      <c r="C3" s="132"/>
      <c r="D3" s="132"/>
      <c r="E3" s="132"/>
      <c r="F3" s="132"/>
      <c r="G3" s="132"/>
      <c r="H3" s="133"/>
      <c r="I3" s="134"/>
      <c r="J3" s="134"/>
    </row>
    <row r="4" spans="1:10" ht="15" x14ac:dyDescent="0.25">
      <c r="A4" s="135"/>
      <c r="B4" s="136"/>
      <c r="C4" s="137" t="s">
        <v>84</v>
      </c>
      <c r="D4" s="138"/>
      <c r="E4" s="139" t="s">
        <v>85</v>
      </c>
      <c r="F4" s="140"/>
      <c r="G4" s="137" t="s">
        <v>87</v>
      </c>
      <c r="H4" s="141"/>
    </row>
    <row r="5" spans="1:10" ht="30" customHeight="1" x14ac:dyDescent="0.25">
      <c r="A5" s="135" t="s">
        <v>97</v>
      </c>
      <c r="B5" s="136" t="s">
        <v>98</v>
      </c>
      <c r="C5" s="142" t="s">
        <v>99</v>
      </c>
      <c r="D5" s="142" t="s">
        <v>100</v>
      </c>
      <c r="E5" s="142" t="s">
        <v>99</v>
      </c>
      <c r="F5" s="142" t="s">
        <v>100</v>
      </c>
      <c r="G5" s="142" t="s">
        <v>99</v>
      </c>
      <c r="H5" s="143" t="s">
        <v>100</v>
      </c>
    </row>
    <row r="6" spans="1:10" ht="18" customHeight="1" x14ac:dyDescent="0.25">
      <c r="A6" s="144" t="s">
        <v>101</v>
      </c>
      <c r="B6" s="145">
        <v>85806</v>
      </c>
      <c r="C6" s="146">
        <v>77.055449330783944</v>
      </c>
      <c r="D6" s="147">
        <v>1.248565965583174</v>
      </c>
      <c r="E6" s="146">
        <v>63.636363636363633</v>
      </c>
      <c r="F6" s="147">
        <v>1.4036363636363636</v>
      </c>
      <c r="G6" s="146">
        <v>69.633507853403145</v>
      </c>
      <c r="H6" s="148">
        <v>1.3848167539267016</v>
      </c>
    </row>
    <row r="7" spans="1:10" ht="15" x14ac:dyDescent="0.25">
      <c r="A7" s="144" t="s">
        <v>102</v>
      </c>
      <c r="B7" s="145">
        <v>85807</v>
      </c>
      <c r="C7" s="146">
        <v>80</v>
      </c>
      <c r="D7" s="147">
        <v>1.2146341463414634</v>
      </c>
      <c r="E7" s="146">
        <v>63.716814159292035</v>
      </c>
      <c r="F7" s="147">
        <v>1.3672566371681416</v>
      </c>
      <c r="G7" s="146">
        <v>66.666666666666657</v>
      </c>
      <c r="H7" s="148">
        <v>1.3463203463203464</v>
      </c>
    </row>
    <row r="8" spans="1:10" ht="15" x14ac:dyDescent="0.25">
      <c r="A8" s="144" t="s">
        <v>103</v>
      </c>
      <c r="B8" s="145">
        <v>85810</v>
      </c>
      <c r="C8" s="146">
        <v>69.841269841269835</v>
      </c>
      <c r="D8" s="147">
        <v>1.3587301587301588</v>
      </c>
      <c r="E8" s="146">
        <v>65.882352941176464</v>
      </c>
      <c r="F8" s="147">
        <v>1.3784313725490196</v>
      </c>
      <c r="G8" s="146">
        <v>75.141242937853107</v>
      </c>
      <c r="H8" s="148">
        <v>1.2966101694915255</v>
      </c>
    </row>
    <row r="9" spans="1:10" ht="15" x14ac:dyDescent="0.25">
      <c r="A9" s="144" t="s">
        <v>104</v>
      </c>
      <c r="B9" s="149">
        <v>85812</v>
      </c>
      <c r="C9" s="146">
        <v>65.333333333333329</v>
      </c>
      <c r="D9" s="147">
        <v>1.4</v>
      </c>
      <c r="E9" s="146">
        <v>47</v>
      </c>
      <c r="F9" s="147">
        <v>1.6</v>
      </c>
      <c r="G9" s="146">
        <v>52.941176470588239</v>
      </c>
      <c r="H9" s="148">
        <v>1.6823529411764706</v>
      </c>
    </row>
    <row r="10" spans="1:10" ht="15" x14ac:dyDescent="0.25">
      <c r="A10" s="144" t="s">
        <v>105</v>
      </c>
      <c r="B10" s="149">
        <v>85838</v>
      </c>
      <c r="C10" s="146">
        <v>63.194444444444443</v>
      </c>
      <c r="D10" s="147">
        <v>1.4791666666666667</v>
      </c>
      <c r="E10" s="146">
        <v>48.672566371681413</v>
      </c>
      <c r="F10" s="147">
        <v>1.5973451327433628</v>
      </c>
      <c r="G10" s="146">
        <v>55.000000000000007</v>
      </c>
      <c r="H10" s="148">
        <v>1.55</v>
      </c>
    </row>
    <row r="11" spans="1:10" ht="15.75" thickBot="1" x14ac:dyDescent="0.3">
      <c r="A11" s="150" t="s">
        <v>106</v>
      </c>
      <c r="B11" s="151">
        <v>85841</v>
      </c>
      <c r="C11" s="146">
        <v>68.478260869565219</v>
      </c>
      <c r="D11" s="147">
        <v>1.3442028985507246</v>
      </c>
      <c r="E11" s="146">
        <v>55.820105820105823</v>
      </c>
      <c r="F11" s="147">
        <v>1.5158730158730158</v>
      </c>
      <c r="G11" s="146">
        <v>71.428571428571431</v>
      </c>
      <c r="H11" s="148">
        <v>1.3952380952380952</v>
      </c>
    </row>
    <row r="12" spans="1:10" ht="15.75" thickBot="1" x14ac:dyDescent="0.3">
      <c r="A12" s="152" t="s">
        <v>107</v>
      </c>
      <c r="B12" s="153"/>
      <c r="C12" s="154">
        <v>73.43660355708549</v>
      </c>
      <c r="D12" s="155">
        <v>1.2963951877796092</v>
      </c>
      <c r="E12" s="154">
        <v>60.559566787003604</v>
      </c>
      <c r="F12" s="155">
        <v>1.4372186561786044</v>
      </c>
      <c r="G12" s="154">
        <v>69.354838709677423</v>
      </c>
      <c r="H12" s="156">
        <v>1.3805662053778358</v>
      </c>
    </row>
    <row r="13" spans="1:10" ht="15" customHeight="1" thickTop="1" x14ac:dyDescent="0.2">
      <c r="A13" s="157" t="s">
        <v>108</v>
      </c>
      <c r="B13" s="157"/>
      <c r="C13" s="157"/>
      <c r="D13" s="157"/>
      <c r="E13" s="157"/>
      <c r="F13" s="157"/>
      <c r="G13" s="157"/>
      <c r="H13" s="157"/>
    </row>
    <row r="14" spans="1:10" ht="15" customHeight="1" x14ac:dyDescent="0.2">
      <c r="A14" s="158"/>
      <c r="B14" s="158"/>
      <c r="C14" s="158"/>
      <c r="D14" s="158"/>
      <c r="E14" s="158"/>
      <c r="F14" s="158"/>
      <c r="G14" s="158"/>
      <c r="H14" s="158"/>
    </row>
    <row r="15" spans="1:10" ht="12.75" customHeight="1" thickBot="1" x14ac:dyDescent="0.25">
      <c r="A15" s="158"/>
      <c r="B15" s="158"/>
      <c r="C15" s="158"/>
      <c r="D15" s="158"/>
      <c r="E15" s="158"/>
      <c r="F15" s="158"/>
      <c r="G15" s="158"/>
      <c r="H15" s="158"/>
    </row>
    <row r="16" spans="1:10" ht="0.75" hidden="1" customHeight="1" thickBot="1" x14ac:dyDescent="0.3">
      <c r="A16" s="130"/>
      <c r="B16" s="130"/>
      <c r="C16" s="130"/>
      <c r="D16" s="130"/>
      <c r="E16" s="130"/>
      <c r="F16" s="130"/>
      <c r="G16" s="130"/>
      <c r="H16" s="130"/>
    </row>
    <row r="17" spans="1:9" ht="32.25" customHeight="1" thickTop="1" x14ac:dyDescent="0.2">
      <c r="A17" s="159" t="s">
        <v>109</v>
      </c>
      <c r="B17" s="160"/>
      <c r="C17" s="160"/>
      <c r="D17" s="160"/>
      <c r="E17" s="160"/>
      <c r="F17" s="160"/>
      <c r="G17" s="161"/>
      <c r="H17" s="162"/>
      <c r="I17" s="162"/>
    </row>
    <row r="18" spans="1:9" ht="15" x14ac:dyDescent="0.25">
      <c r="A18" s="163" t="s">
        <v>78</v>
      </c>
      <c r="B18" s="137" t="s">
        <v>84</v>
      </c>
      <c r="C18" s="137"/>
      <c r="D18" s="137" t="s">
        <v>85</v>
      </c>
      <c r="E18" s="137"/>
      <c r="F18" s="137" t="s">
        <v>87</v>
      </c>
      <c r="G18" s="141"/>
    </row>
    <row r="19" spans="1:9" ht="27" customHeight="1" x14ac:dyDescent="0.25">
      <c r="A19" s="163"/>
      <c r="B19" s="142" t="s">
        <v>99</v>
      </c>
      <c r="C19" s="142" t="s">
        <v>100</v>
      </c>
      <c r="D19" s="142" t="s">
        <v>99</v>
      </c>
      <c r="E19" s="142" t="s">
        <v>100</v>
      </c>
      <c r="F19" s="142" t="s">
        <v>99</v>
      </c>
      <c r="G19" s="143" t="s">
        <v>100</v>
      </c>
    </row>
    <row r="20" spans="1:9" ht="15" x14ac:dyDescent="0.25">
      <c r="A20" s="164">
        <v>2001</v>
      </c>
      <c r="B20" s="165">
        <v>71</v>
      </c>
      <c r="C20" s="166">
        <v>1.32</v>
      </c>
      <c r="D20" s="165">
        <v>57</v>
      </c>
      <c r="E20" s="166">
        <v>1.53</v>
      </c>
      <c r="F20" s="165">
        <v>59</v>
      </c>
      <c r="G20" s="167">
        <v>1.56</v>
      </c>
    </row>
    <row r="21" spans="1:9" ht="15" x14ac:dyDescent="0.25">
      <c r="A21" s="164">
        <v>2004</v>
      </c>
      <c r="B21" s="165">
        <v>77</v>
      </c>
      <c r="C21" s="166">
        <v>1.27</v>
      </c>
      <c r="D21" s="165">
        <v>63</v>
      </c>
      <c r="E21" s="166">
        <v>1.42</v>
      </c>
      <c r="F21" s="165">
        <v>65</v>
      </c>
      <c r="G21" s="167">
        <v>1.44</v>
      </c>
    </row>
    <row r="22" spans="1:9" ht="15" x14ac:dyDescent="0.25">
      <c r="A22" s="164">
        <v>2007</v>
      </c>
      <c r="B22" s="165">
        <v>76</v>
      </c>
      <c r="C22" s="166">
        <v>1.29</v>
      </c>
      <c r="D22" s="165">
        <v>71</v>
      </c>
      <c r="E22" s="166">
        <v>1.34</v>
      </c>
      <c r="F22" s="165">
        <v>68</v>
      </c>
      <c r="G22" s="167">
        <v>1.41</v>
      </c>
    </row>
    <row r="23" spans="1:9" ht="15" x14ac:dyDescent="0.25">
      <c r="A23" s="164">
        <v>2008</v>
      </c>
      <c r="B23" s="165">
        <v>73.867429661421085</v>
      </c>
      <c r="C23" s="168">
        <v>1.3</v>
      </c>
      <c r="D23" s="165">
        <v>64.773379231210555</v>
      </c>
      <c r="E23" s="166">
        <v>1.39</v>
      </c>
      <c r="F23" s="165">
        <v>70.091789903110651</v>
      </c>
      <c r="G23" s="167">
        <v>1.35</v>
      </c>
    </row>
    <row r="24" spans="1:9" ht="15" x14ac:dyDescent="0.25">
      <c r="A24" s="164">
        <v>2009</v>
      </c>
      <c r="B24" s="165">
        <v>73.638292855458616</v>
      </c>
      <c r="C24" s="166">
        <v>1.32</v>
      </c>
      <c r="D24" s="165">
        <v>59.394773039889955</v>
      </c>
      <c r="E24" s="166">
        <v>1.49</v>
      </c>
      <c r="F24" s="165">
        <v>64.52442159383034</v>
      </c>
      <c r="G24" s="167">
        <v>1.48</v>
      </c>
    </row>
    <row r="25" spans="1:9" ht="15" x14ac:dyDescent="0.25">
      <c r="A25" s="164">
        <v>2010</v>
      </c>
      <c r="B25" s="165">
        <v>76.316465450809147</v>
      </c>
      <c r="C25" s="166">
        <v>1.28</v>
      </c>
      <c r="D25" s="165">
        <v>59.455667789001119</v>
      </c>
      <c r="E25" s="166">
        <v>1.46</v>
      </c>
      <c r="F25" s="165">
        <v>66.178818520489628</v>
      </c>
      <c r="G25" s="167">
        <v>1.43</v>
      </c>
    </row>
    <row r="26" spans="1:9" ht="15" x14ac:dyDescent="0.25">
      <c r="A26" s="164">
        <v>2011</v>
      </c>
      <c r="B26" s="165">
        <v>76.739356178608517</v>
      </c>
      <c r="C26" s="166">
        <v>1.28</v>
      </c>
      <c r="D26" s="165">
        <v>62.576687116564422</v>
      </c>
      <c r="E26" s="166">
        <v>1.44</v>
      </c>
      <c r="F26" s="165">
        <v>68.577188940092171</v>
      </c>
      <c r="G26" s="167">
        <v>1.41</v>
      </c>
    </row>
    <row r="27" spans="1:9" ht="15" x14ac:dyDescent="0.25">
      <c r="A27" s="164">
        <v>2012</v>
      </c>
      <c r="B27" s="165">
        <v>74.042325207607817</v>
      </c>
      <c r="C27" s="166">
        <v>1.33</v>
      </c>
      <c r="D27" s="165">
        <v>67.62899262899262</v>
      </c>
      <c r="E27" s="166">
        <v>1.38</v>
      </c>
      <c r="F27" s="165">
        <v>67.748659916617044</v>
      </c>
      <c r="G27" s="167">
        <v>1.42</v>
      </c>
    </row>
    <row r="28" spans="1:9" ht="15" x14ac:dyDescent="0.25">
      <c r="A28" s="164">
        <v>2013</v>
      </c>
      <c r="B28" s="165">
        <v>75.531335149863764</v>
      </c>
      <c r="C28" s="168">
        <v>1.28</v>
      </c>
      <c r="D28" s="165">
        <v>57.900207900207903</v>
      </c>
      <c r="E28" s="168">
        <v>1.48</v>
      </c>
      <c r="F28" s="165">
        <v>66.365873666940118</v>
      </c>
      <c r="G28" s="169">
        <v>1.43</v>
      </c>
    </row>
    <row r="29" spans="1:9" ht="15" x14ac:dyDescent="0.25">
      <c r="A29" s="170">
        <v>2014</v>
      </c>
      <c r="B29" s="146">
        <v>74.045801526717554</v>
      </c>
      <c r="C29" s="147">
        <v>1.3154481554688351</v>
      </c>
      <c r="D29" s="146">
        <v>60.13137948458818</v>
      </c>
      <c r="E29" s="147">
        <v>1.4758457137316794</v>
      </c>
      <c r="F29" s="146">
        <v>66.719618745035746</v>
      </c>
      <c r="G29" s="148">
        <v>1.4581109689344007</v>
      </c>
    </row>
    <row r="30" spans="1:9" ht="15" x14ac:dyDescent="0.25">
      <c r="A30" s="170">
        <v>2015</v>
      </c>
      <c r="B30" s="146">
        <v>75.960866526904255</v>
      </c>
      <c r="C30" s="147">
        <v>1.279362407378289</v>
      </c>
      <c r="D30" s="146">
        <v>63.370901639344254</v>
      </c>
      <c r="E30" s="147">
        <v>1.4065868503285279</v>
      </c>
      <c r="F30" s="146">
        <v>68</v>
      </c>
      <c r="G30" s="148">
        <v>1.4124619943995627</v>
      </c>
    </row>
    <row r="31" spans="1:9" ht="15" x14ac:dyDescent="0.25">
      <c r="A31" s="170">
        <v>2016</v>
      </c>
      <c r="B31" s="146">
        <v>73.199445983379491</v>
      </c>
      <c r="C31" s="147">
        <v>1.3217914248383864</v>
      </c>
      <c r="D31" s="146">
        <v>58.887247661250619</v>
      </c>
      <c r="E31" s="147">
        <v>1.4825860774754145</v>
      </c>
      <c r="F31" s="146">
        <v>63.486556808326114</v>
      </c>
      <c r="G31" s="148">
        <v>1.4994387087678691</v>
      </c>
    </row>
    <row r="32" spans="1:9" ht="15" x14ac:dyDescent="0.25">
      <c r="A32" s="170">
        <v>2017</v>
      </c>
      <c r="B32" s="146">
        <v>71.922110552763812</v>
      </c>
      <c r="C32" s="147">
        <v>1.3088753672867131</v>
      </c>
      <c r="D32" s="146">
        <v>58.694543600203971</v>
      </c>
      <c r="E32" s="147">
        <v>1.4779600005008726</v>
      </c>
      <c r="F32" s="146">
        <v>67.527993109388461</v>
      </c>
      <c r="G32" s="148">
        <v>1.4244143022738025</v>
      </c>
    </row>
    <row r="33" spans="1:7" ht="15.75" thickBot="1" x14ac:dyDescent="0.3">
      <c r="A33" s="171">
        <v>2018</v>
      </c>
      <c r="B33" s="172">
        <v>73.43660355708549</v>
      </c>
      <c r="C33" s="173">
        <v>1.2963951877796092</v>
      </c>
      <c r="D33" s="172">
        <v>60.559566787003604</v>
      </c>
      <c r="E33" s="173">
        <v>1.4372186561786044</v>
      </c>
      <c r="F33" s="172">
        <v>69.354838709677423</v>
      </c>
      <c r="G33" s="174">
        <v>1.3805662053778358</v>
      </c>
    </row>
    <row r="34" spans="1:7" ht="28.5" customHeight="1" thickTop="1" x14ac:dyDescent="0.25">
      <c r="D34" s="130"/>
      <c r="E34" s="130"/>
      <c r="F34" s="130"/>
      <c r="G34" s="130"/>
    </row>
    <row r="35" spans="1:7" ht="15" x14ac:dyDescent="0.25">
      <c r="D35" s="130"/>
      <c r="E35" s="130"/>
      <c r="F35" s="130"/>
      <c r="G35" s="130"/>
    </row>
    <row r="36" spans="1:7" ht="15" x14ac:dyDescent="0.25">
      <c r="D36" s="130"/>
      <c r="E36" s="130"/>
      <c r="F36" s="130"/>
      <c r="G36" s="130"/>
    </row>
    <row r="37" spans="1:7" ht="15" x14ac:dyDescent="0.25">
      <c r="D37" s="130"/>
      <c r="E37" s="130"/>
      <c r="F37" s="130"/>
      <c r="G37" s="130"/>
    </row>
    <row r="38" spans="1:7" ht="15" x14ac:dyDescent="0.25">
      <c r="D38" s="130"/>
      <c r="E38" s="130"/>
      <c r="F38" s="130"/>
      <c r="G38" s="130"/>
    </row>
    <row r="39" spans="1:7" ht="15" x14ac:dyDescent="0.25">
      <c r="D39" s="130"/>
      <c r="E39" s="130"/>
      <c r="F39" s="130"/>
      <c r="G39" s="130"/>
    </row>
    <row r="40" spans="1:7" ht="15" x14ac:dyDescent="0.25">
      <c r="D40" s="130"/>
      <c r="E40" s="130"/>
      <c r="F40" s="130"/>
      <c r="G40" s="130"/>
    </row>
    <row r="41" spans="1:7" ht="15" x14ac:dyDescent="0.25">
      <c r="D41" s="130"/>
      <c r="E41" s="130"/>
      <c r="F41" s="130"/>
      <c r="G41" s="130"/>
    </row>
    <row r="42" spans="1:7" ht="15" x14ac:dyDescent="0.25">
      <c r="D42" s="130"/>
      <c r="E42" s="130"/>
      <c r="F42" s="130"/>
      <c r="G42" s="130"/>
    </row>
    <row r="43" spans="1:7" ht="15" x14ac:dyDescent="0.25">
      <c r="D43" s="130"/>
      <c r="E43" s="130"/>
      <c r="F43" s="130"/>
      <c r="G43" s="130"/>
    </row>
    <row r="44" spans="1:7" ht="15" x14ac:dyDescent="0.25">
      <c r="D44" s="130"/>
      <c r="E44" s="130"/>
      <c r="F44" s="130"/>
      <c r="G44" s="130"/>
    </row>
    <row r="45" spans="1:7" ht="30" customHeight="1" x14ac:dyDescent="0.25">
      <c r="D45" s="130"/>
      <c r="E45" s="130"/>
      <c r="F45" s="130"/>
      <c r="G45" s="130"/>
    </row>
    <row r="46" spans="1:7" ht="15" x14ac:dyDescent="0.25">
      <c r="D46" s="130"/>
      <c r="E46" s="130"/>
      <c r="F46" s="130"/>
      <c r="G46" s="130"/>
    </row>
    <row r="47" spans="1:7" ht="15" x14ac:dyDescent="0.25">
      <c r="D47" s="130"/>
      <c r="E47" s="130"/>
      <c r="F47" s="130"/>
      <c r="G47" s="130"/>
    </row>
    <row r="48" spans="1:7" ht="15" x14ac:dyDescent="0.25">
      <c r="D48" s="130"/>
      <c r="E48" s="130"/>
      <c r="F48" s="130"/>
      <c r="G48" s="130"/>
    </row>
    <row r="49" spans="1:8" ht="15" x14ac:dyDescent="0.25">
      <c r="D49" s="130"/>
      <c r="E49" s="130"/>
      <c r="F49" s="130"/>
      <c r="G49" s="130"/>
    </row>
    <row r="50" spans="1:8" ht="15" x14ac:dyDescent="0.25">
      <c r="D50" s="130"/>
      <c r="E50" s="130"/>
      <c r="F50" s="130"/>
      <c r="G50" s="130"/>
    </row>
    <row r="51" spans="1:8" ht="15" x14ac:dyDescent="0.25">
      <c r="D51" s="130"/>
      <c r="E51" s="130"/>
      <c r="F51" s="130"/>
      <c r="G51" s="130"/>
    </row>
    <row r="52" spans="1:8" ht="15" x14ac:dyDescent="0.25">
      <c r="D52" s="130"/>
      <c r="E52" s="130"/>
      <c r="F52" s="130"/>
      <c r="G52" s="130"/>
    </row>
    <row r="53" spans="1:8" ht="15" x14ac:dyDescent="0.25">
      <c r="D53" s="130"/>
      <c r="E53" s="130"/>
      <c r="F53" s="130"/>
      <c r="G53" s="130"/>
    </row>
    <row r="54" spans="1:8" ht="15" x14ac:dyDescent="0.25">
      <c r="D54" s="130"/>
      <c r="E54" s="130"/>
      <c r="F54" s="130"/>
      <c r="G54" s="130"/>
    </row>
    <row r="55" spans="1:8" ht="15" x14ac:dyDescent="0.25">
      <c r="A55" s="130"/>
      <c r="B55" s="130"/>
      <c r="C55" s="130"/>
      <c r="D55" s="130"/>
      <c r="E55" s="130"/>
      <c r="F55" s="130"/>
      <c r="G55" s="130"/>
      <c r="H55" s="130"/>
    </row>
  </sheetData>
  <mergeCells count="10">
    <mergeCell ref="A18:A19"/>
    <mergeCell ref="B18:C18"/>
    <mergeCell ref="D18:E18"/>
    <mergeCell ref="F18:G18"/>
    <mergeCell ref="A3:H3"/>
    <mergeCell ref="C4:D4"/>
    <mergeCell ref="E4:F4"/>
    <mergeCell ref="G4:H4"/>
    <mergeCell ref="A13:H15"/>
    <mergeCell ref="A17:G17"/>
  </mergeCells>
  <pageMargins left="0.70866141732283472" right="0.70866141732283472" top="0.74803149606299213" bottom="0.74803149606299213" header="0.31496062992125984" footer="0.31496062992125984"/>
  <pageSetup paperSize="9" scale="81" orientation="portrait" r:id="rId1"/>
  <headerFooter>
    <oddHeader>&amp;C&amp;"Calibri,Regular"&amp;13&amp;K01+000SRAD Report 2029 Transport Statistics Tameside 2018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DDF5-509B-45FD-AC68-557A40BE0B45}">
  <sheetPr>
    <pageSetUpPr fitToPage="1"/>
  </sheetPr>
  <dimension ref="A1:D34"/>
  <sheetViews>
    <sheetView zoomScaleNormal="100" workbookViewId="0">
      <selection activeCell="D16" sqref="D16"/>
    </sheetView>
  </sheetViews>
  <sheetFormatPr defaultRowHeight="15" x14ac:dyDescent="0.25"/>
  <cols>
    <col min="1" max="1" width="15.85546875" style="130" customWidth="1"/>
    <col min="2" max="3" width="11.5703125" style="130" customWidth="1"/>
    <col min="4" max="4" width="12.140625" style="130" customWidth="1"/>
    <col min="5" max="16384" width="9.140625" style="130"/>
  </cols>
  <sheetData>
    <row r="1" spans="1:4" x14ac:dyDescent="0.25">
      <c r="A1" s="1" t="s">
        <v>110</v>
      </c>
    </row>
    <row r="2" spans="1:4" ht="15.75" thickBot="1" x14ac:dyDescent="0.3"/>
    <row r="3" spans="1:4" ht="31.5" customHeight="1" thickTop="1" x14ac:dyDescent="0.25">
      <c r="A3" s="175" t="s">
        <v>111</v>
      </c>
      <c r="B3" s="176"/>
      <c r="C3" s="176"/>
      <c r="D3" s="177"/>
    </row>
    <row r="4" spans="1:4" ht="15.75" customHeight="1" x14ac:dyDescent="0.25">
      <c r="A4" s="178" t="s">
        <v>78</v>
      </c>
      <c r="B4" s="179" t="s">
        <v>84</v>
      </c>
      <c r="C4" s="179" t="s">
        <v>85</v>
      </c>
      <c r="D4" s="180" t="s">
        <v>87</v>
      </c>
    </row>
    <row r="5" spans="1:4" ht="16.5" customHeight="1" x14ac:dyDescent="0.25">
      <c r="A5" s="181">
        <v>1997</v>
      </c>
      <c r="B5" s="182">
        <v>40</v>
      </c>
      <c r="C5" s="182">
        <v>48</v>
      </c>
      <c r="D5" s="183">
        <v>126</v>
      </c>
    </row>
    <row r="6" spans="1:4" x14ac:dyDescent="0.25">
      <c r="A6" s="181">
        <v>1998</v>
      </c>
      <c r="B6" s="182">
        <v>57</v>
      </c>
      <c r="C6" s="182">
        <v>31</v>
      </c>
      <c r="D6" s="183">
        <v>137</v>
      </c>
    </row>
    <row r="7" spans="1:4" x14ac:dyDescent="0.25">
      <c r="A7" s="181">
        <v>2001</v>
      </c>
      <c r="B7" s="182">
        <v>49</v>
      </c>
      <c r="C7" s="182">
        <v>35</v>
      </c>
      <c r="D7" s="183">
        <v>161</v>
      </c>
    </row>
    <row r="8" spans="1:4" ht="14.25" customHeight="1" x14ac:dyDescent="0.25">
      <c r="A8" s="181">
        <v>2004</v>
      </c>
      <c r="B8" s="182">
        <v>61</v>
      </c>
      <c r="C8" s="182">
        <v>44</v>
      </c>
      <c r="D8" s="183">
        <v>237</v>
      </c>
    </row>
    <row r="9" spans="1:4" ht="14.25" customHeight="1" x14ac:dyDescent="0.25">
      <c r="A9" s="181">
        <v>2007</v>
      </c>
      <c r="B9" s="182">
        <v>63</v>
      </c>
      <c r="C9" s="182">
        <v>33</v>
      </c>
      <c r="D9" s="183">
        <v>271</v>
      </c>
    </row>
    <row r="10" spans="1:4" ht="14.25" customHeight="1" x14ac:dyDescent="0.25">
      <c r="A10" s="181">
        <v>2008</v>
      </c>
      <c r="B10" s="182">
        <v>86</v>
      </c>
      <c r="C10" s="182">
        <v>78</v>
      </c>
      <c r="D10" s="183">
        <v>273</v>
      </c>
    </row>
    <row r="11" spans="1:4" ht="15" customHeight="1" x14ac:dyDescent="0.25">
      <c r="A11" s="181">
        <v>2009</v>
      </c>
      <c r="B11" s="182">
        <v>94</v>
      </c>
      <c r="C11" s="182">
        <v>102</v>
      </c>
      <c r="D11" s="183">
        <v>228</v>
      </c>
    </row>
    <row r="12" spans="1:4" ht="14.25" customHeight="1" x14ac:dyDescent="0.25">
      <c r="A12" s="181">
        <v>2010</v>
      </c>
      <c r="B12" s="182">
        <v>106</v>
      </c>
      <c r="C12" s="182">
        <v>80</v>
      </c>
      <c r="D12" s="183">
        <v>315</v>
      </c>
    </row>
    <row r="13" spans="1:4" ht="13.5" customHeight="1" x14ac:dyDescent="0.25">
      <c r="A13" s="181">
        <v>2011</v>
      </c>
      <c r="B13" s="182">
        <v>95</v>
      </c>
      <c r="C13" s="182">
        <v>84</v>
      </c>
      <c r="D13" s="183">
        <v>354</v>
      </c>
    </row>
    <row r="14" spans="1:4" ht="13.5" customHeight="1" x14ac:dyDescent="0.25">
      <c r="A14" s="184">
        <v>2012</v>
      </c>
      <c r="B14" s="185">
        <v>102</v>
      </c>
      <c r="C14" s="185">
        <v>111</v>
      </c>
      <c r="D14" s="186">
        <v>351</v>
      </c>
    </row>
    <row r="15" spans="1:4" ht="13.5" customHeight="1" x14ac:dyDescent="0.25">
      <c r="A15" s="184">
        <v>2013</v>
      </c>
      <c r="B15" s="185">
        <v>64</v>
      </c>
      <c r="C15" s="185">
        <v>45</v>
      </c>
      <c r="D15" s="183">
        <v>278</v>
      </c>
    </row>
    <row r="16" spans="1:4" ht="13.5" customHeight="1" x14ac:dyDescent="0.25">
      <c r="A16" s="184">
        <v>2014</v>
      </c>
      <c r="B16" s="185">
        <v>93</v>
      </c>
      <c r="C16" s="185">
        <v>60</v>
      </c>
      <c r="D16" s="183">
        <v>248</v>
      </c>
    </row>
    <row r="17" spans="1:4" ht="13.5" customHeight="1" x14ac:dyDescent="0.25">
      <c r="A17" s="184">
        <v>2015</v>
      </c>
      <c r="B17" s="185">
        <v>76</v>
      </c>
      <c r="C17" s="185">
        <v>47</v>
      </c>
      <c r="D17" s="183">
        <v>246</v>
      </c>
    </row>
    <row r="18" spans="1:4" ht="13.5" customHeight="1" x14ac:dyDescent="0.25">
      <c r="A18" s="184">
        <v>2016</v>
      </c>
      <c r="B18" s="185">
        <v>90</v>
      </c>
      <c r="C18" s="185">
        <v>69</v>
      </c>
      <c r="D18" s="183">
        <v>248</v>
      </c>
    </row>
    <row r="19" spans="1:4" ht="13.5" customHeight="1" x14ac:dyDescent="0.25">
      <c r="A19" s="184">
        <v>2017</v>
      </c>
      <c r="B19" s="185">
        <v>47</v>
      </c>
      <c r="C19" s="185">
        <v>40</v>
      </c>
      <c r="D19" s="183">
        <v>222</v>
      </c>
    </row>
    <row r="20" spans="1:4" ht="16.5" customHeight="1" x14ac:dyDescent="0.25">
      <c r="A20" s="184">
        <v>2018</v>
      </c>
      <c r="B20" s="185">
        <v>61</v>
      </c>
      <c r="C20" s="185">
        <v>58</v>
      </c>
      <c r="D20" s="183">
        <v>257</v>
      </c>
    </row>
    <row r="21" spans="1:4" ht="15.75" customHeight="1" thickBot="1" x14ac:dyDescent="0.3">
      <c r="A21" s="187" t="s">
        <v>86</v>
      </c>
      <c r="B21" s="188">
        <f>B20/B5</f>
        <v>1.5249999999999999</v>
      </c>
      <c r="C21" s="188">
        <f t="shared" ref="C21:D21" si="0">C20/C5</f>
        <v>1.2083333333333333</v>
      </c>
      <c r="D21" s="189">
        <f t="shared" si="0"/>
        <v>2.0396825396825395</v>
      </c>
    </row>
    <row r="22" spans="1:4" ht="15.75" thickTop="1" x14ac:dyDescent="0.25">
      <c r="A22" s="158" t="s">
        <v>112</v>
      </c>
      <c r="B22" s="158"/>
      <c r="C22" s="158"/>
      <c r="D22" s="158"/>
    </row>
    <row r="23" spans="1:4" x14ac:dyDescent="0.25">
      <c r="A23" s="158"/>
      <c r="B23" s="158"/>
      <c r="C23" s="158"/>
      <c r="D23" s="158"/>
    </row>
    <row r="24" spans="1:4" x14ac:dyDescent="0.25">
      <c r="A24" s="158"/>
      <c r="B24" s="158"/>
      <c r="C24" s="158"/>
      <c r="D24" s="158"/>
    </row>
    <row r="25" spans="1:4" ht="30" customHeight="1" thickBot="1" x14ac:dyDescent="0.3"/>
    <row r="26" spans="1:4" ht="15.75" thickTop="1" x14ac:dyDescent="0.25">
      <c r="A26" s="175" t="s">
        <v>113</v>
      </c>
      <c r="B26" s="176"/>
      <c r="C26" s="176"/>
      <c r="D26" s="177"/>
    </row>
    <row r="27" spans="1:4" x14ac:dyDescent="0.25">
      <c r="A27" s="178" t="s">
        <v>78</v>
      </c>
      <c r="B27" s="179" t="s">
        <v>84</v>
      </c>
      <c r="C27" s="179" t="s">
        <v>85</v>
      </c>
      <c r="D27" s="180" t="s">
        <v>87</v>
      </c>
    </row>
    <row r="28" spans="1:4" x14ac:dyDescent="0.25">
      <c r="A28" s="184">
        <v>2014</v>
      </c>
      <c r="B28" s="185">
        <v>107</v>
      </c>
      <c r="C28" s="185">
        <v>151</v>
      </c>
      <c r="D28" s="183">
        <v>114</v>
      </c>
    </row>
    <row r="29" spans="1:4" x14ac:dyDescent="0.25">
      <c r="A29" s="184">
        <v>2015</v>
      </c>
      <c r="B29" s="185">
        <v>124</v>
      </c>
      <c r="C29" s="185">
        <v>174</v>
      </c>
      <c r="D29" s="183">
        <v>196</v>
      </c>
    </row>
    <row r="30" spans="1:4" x14ac:dyDescent="0.25">
      <c r="A30" s="184">
        <v>2016</v>
      </c>
      <c r="B30" s="185">
        <v>170</v>
      </c>
      <c r="C30" s="185">
        <v>156</v>
      </c>
      <c r="D30" s="183">
        <v>260</v>
      </c>
    </row>
    <row r="31" spans="1:4" x14ac:dyDescent="0.25">
      <c r="A31" s="184">
        <v>2017</v>
      </c>
      <c r="B31" s="185">
        <v>189</v>
      </c>
      <c r="C31" s="185">
        <v>222</v>
      </c>
      <c r="D31" s="183">
        <v>299</v>
      </c>
    </row>
    <row r="32" spans="1:4" x14ac:dyDescent="0.25">
      <c r="A32" s="181">
        <v>2018</v>
      </c>
      <c r="B32" s="182">
        <v>272</v>
      </c>
      <c r="C32" s="182">
        <v>229</v>
      </c>
      <c r="D32" s="183">
        <v>445</v>
      </c>
    </row>
    <row r="33" spans="1:4" ht="15.75" thickBot="1" x14ac:dyDescent="0.3">
      <c r="A33" s="187" t="s">
        <v>114</v>
      </c>
      <c r="B33" s="188">
        <f>B32/B28</f>
        <v>2.542056074766355</v>
      </c>
      <c r="C33" s="188">
        <f>C32/C28</f>
        <v>1.5165562913907285</v>
      </c>
      <c r="D33" s="189">
        <f>D32/D28</f>
        <v>3.9035087719298245</v>
      </c>
    </row>
    <row r="34" spans="1:4" ht="15.75" thickTop="1" x14ac:dyDescent="0.25"/>
  </sheetData>
  <mergeCells count="3">
    <mergeCell ref="A3:D3"/>
    <mergeCell ref="A22:D24"/>
    <mergeCell ref="A26:D26"/>
  </mergeCells>
  <pageMargins left="0.70866141732283472" right="0.70866141732283472" top="0.74803149606299213" bottom="0.74803149606299213" header="0.31496062992125984" footer="0.31496062992125984"/>
  <pageSetup paperSize="9" scale="97" orientation="portrait" r:id="rId1"/>
  <headerFooter>
    <oddHeader>&amp;C&amp;"Calibri,Regular"&amp;13&amp;K01+000SRAD Report 2029 Transport Statistics Tameside 2018</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46F7-B7FD-4AF2-9E0E-746F82902EC6}">
  <sheetPr>
    <pageSetUpPr fitToPage="1"/>
  </sheetPr>
  <dimension ref="A1:D20"/>
  <sheetViews>
    <sheetView zoomScaleNormal="100" workbookViewId="0">
      <selection activeCell="D16" sqref="D16"/>
    </sheetView>
  </sheetViews>
  <sheetFormatPr defaultRowHeight="15" x14ac:dyDescent="0.25"/>
  <cols>
    <col min="1" max="1" width="10.5703125" style="130" customWidth="1"/>
    <col min="2" max="2" width="18.7109375" style="130" customWidth="1"/>
    <col min="3" max="3" width="14.42578125" style="130" customWidth="1"/>
    <col min="4" max="4" width="15.7109375" style="130" customWidth="1"/>
    <col min="5" max="5" width="11.28515625" style="130" customWidth="1"/>
    <col min="6" max="16384" width="9.140625" style="130"/>
  </cols>
  <sheetData>
    <row r="1" spans="1:4" x14ac:dyDescent="0.25">
      <c r="A1" s="1" t="s">
        <v>115</v>
      </c>
    </row>
    <row r="2" spans="1:4" ht="15.75" thickBot="1" x14ac:dyDescent="0.3"/>
    <row r="3" spans="1:4" ht="34.5" customHeight="1" thickTop="1" x14ac:dyDescent="0.25">
      <c r="A3" s="131" t="s">
        <v>116</v>
      </c>
      <c r="B3" s="190"/>
      <c r="C3" s="190"/>
      <c r="D3" s="191"/>
    </row>
    <row r="4" spans="1:4" x14ac:dyDescent="0.25">
      <c r="A4" s="135" t="s">
        <v>78</v>
      </c>
      <c r="B4" s="179" t="s">
        <v>84</v>
      </c>
      <c r="C4" s="179" t="s">
        <v>85</v>
      </c>
      <c r="D4" s="180" t="s">
        <v>87</v>
      </c>
    </row>
    <row r="5" spans="1:4" x14ac:dyDescent="0.25">
      <c r="A5" s="192">
        <v>2001</v>
      </c>
      <c r="B5" s="193">
        <v>2379</v>
      </c>
      <c r="C5" s="193">
        <v>2735</v>
      </c>
      <c r="D5" s="194">
        <v>1784</v>
      </c>
    </row>
    <row r="6" spans="1:4" x14ac:dyDescent="0.25">
      <c r="A6" s="192">
        <v>2004</v>
      </c>
      <c r="B6" s="193">
        <v>2550</v>
      </c>
      <c r="C6" s="193">
        <v>2919</v>
      </c>
      <c r="D6" s="194">
        <v>2261</v>
      </c>
    </row>
    <row r="7" spans="1:4" x14ac:dyDescent="0.25">
      <c r="A7" s="192">
        <v>2007</v>
      </c>
      <c r="B7" s="193">
        <v>2802</v>
      </c>
      <c r="C7" s="193">
        <v>2941</v>
      </c>
      <c r="D7" s="194">
        <v>2085</v>
      </c>
    </row>
    <row r="8" spans="1:4" x14ac:dyDescent="0.25">
      <c r="A8" s="192">
        <v>2008</v>
      </c>
      <c r="B8" s="193">
        <v>3027</v>
      </c>
      <c r="C8" s="193">
        <v>2901</v>
      </c>
      <c r="D8" s="194">
        <v>2412</v>
      </c>
    </row>
    <row r="9" spans="1:4" x14ac:dyDescent="0.25">
      <c r="A9" s="192">
        <v>2009</v>
      </c>
      <c r="B9" s="193">
        <v>2973</v>
      </c>
      <c r="C9" s="193">
        <v>3263</v>
      </c>
      <c r="D9" s="194">
        <v>2678</v>
      </c>
    </row>
    <row r="10" spans="1:4" x14ac:dyDescent="0.25">
      <c r="A10" s="192">
        <v>2010</v>
      </c>
      <c r="B10" s="193">
        <v>2590</v>
      </c>
      <c r="C10" s="193">
        <v>3070</v>
      </c>
      <c r="D10" s="194">
        <v>2382</v>
      </c>
    </row>
    <row r="11" spans="1:4" x14ac:dyDescent="0.25">
      <c r="A11" s="192">
        <v>2011</v>
      </c>
      <c r="B11" s="193">
        <v>2825</v>
      </c>
      <c r="C11" s="193">
        <v>2896</v>
      </c>
      <c r="D11" s="194">
        <v>2322</v>
      </c>
    </row>
    <row r="12" spans="1:4" x14ac:dyDescent="0.25">
      <c r="A12" s="195">
        <v>2012</v>
      </c>
      <c r="B12" s="196">
        <v>2776</v>
      </c>
      <c r="C12" s="196">
        <v>3116</v>
      </c>
      <c r="D12" s="197">
        <v>2162</v>
      </c>
    </row>
    <row r="13" spans="1:4" x14ac:dyDescent="0.25">
      <c r="A13" s="195">
        <v>2013</v>
      </c>
      <c r="B13" s="198">
        <v>2610</v>
      </c>
      <c r="C13" s="198">
        <v>2585</v>
      </c>
      <c r="D13" s="199">
        <v>2174</v>
      </c>
    </row>
    <row r="14" spans="1:4" x14ac:dyDescent="0.25">
      <c r="A14" s="195">
        <v>2014</v>
      </c>
      <c r="B14" s="198">
        <v>3071</v>
      </c>
      <c r="C14" s="198">
        <v>3139</v>
      </c>
      <c r="D14" s="199">
        <v>2499</v>
      </c>
    </row>
    <row r="15" spans="1:4" x14ac:dyDescent="0.25">
      <c r="A15" s="195">
        <v>2015</v>
      </c>
      <c r="B15" s="198">
        <v>2224</v>
      </c>
      <c r="C15" s="198">
        <v>2083</v>
      </c>
      <c r="D15" s="199">
        <v>2219</v>
      </c>
    </row>
    <row r="16" spans="1:4" x14ac:dyDescent="0.25">
      <c r="A16" s="195">
        <v>2016</v>
      </c>
      <c r="B16" s="198">
        <v>2555</v>
      </c>
      <c r="C16" s="198">
        <v>2928</v>
      </c>
      <c r="D16" s="199">
        <v>2363</v>
      </c>
    </row>
    <row r="17" spans="1:4" x14ac:dyDescent="0.25">
      <c r="A17" s="195">
        <v>2017</v>
      </c>
      <c r="B17" s="198">
        <v>2425</v>
      </c>
      <c r="C17" s="198">
        <v>2731</v>
      </c>
      <c r="D17" s="199">
        <v>2351</v>
      </c>
    </row>
    <row r="18" spans="1:4" x14ac:dyDescent="0.25">
      <c r="A18" s="195">
        <v>2018</v>
      </c>
      <c r="B18" s="198">
        <v>2739</v>
      </c>
      <c r="C18" s="198">
        <v>2641</v>
      </c>
      <c r="D18" s="199">
        <v>2737</v>
      </c>
    </row>
    <row r="19" spans="1:4" ht="15.75" thickBot="1" x14ac:dyDescent="0.3">
      <c r="A19" s="200" t="s">
        <v>117</v>
      </c>
      <c r="B19" s="201">
        <f>B18/B5</f>
        <v>1.1513240857503153</v>
      </c>
      <c r="C19" s="201">
        <f t="shared" ref="C19:D19" si="0">C18/C5</f>
        <v>0.96563071297989034</v>
      </c>
      <c r="D19" s="202">
        <f t="shared" si="0"/>
        <v>1.5341928251121075</v>
      </c>
    </row>
    <row r="20" spans="1:4" ht="15.75" thickTop="1" x14ac:dyDescent="0.25"/>
  </sheetData>
  <mergeCells count="1">
    <mergeCell ref="A3:D3"/>
  </mergeCells>
  <pageMargins left="0.70866141732283472" right="0.70866141732283472" top="0.74803149606299213" bottom="0.74803149606299213" header="0.31496062992125984" footer="0.31496062992125984"/>
  <pageSetup paperSize="9" scale="97" orientation="portrait" r:id="rId1"/>
  <headerFooter>
    <oddHeader>&amp;C&amp;"Calibri,Regular"&amp;13&amp;K01+000SRAD Report 2029 Transport Statistics Tameside 2018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EA28-853F-4CD1-89AC-6851064FFC33}">
  <sheetPr>
    <pageSetUpPr fitToPage="1"/>
  </sheetPr>
  <dimension ref="A1:W95"/>
  <sheetViews>
    <sheetView zoomScale="75" zoomScaleNormal="75" zoomScalePageLayoutView="75" workbookViewId="0">
      <selection activeCell="D16" sqref="D16"/>
    </sheetView>
  </sheetViews>
  <sheetFormatPr defaultColWidth="8.85546875" defaultRowHeight="15" x14ac:dyDescent="0.25"/>
  <cols>
    <col min="1" max="1" width="13.28515625" style="72" customWidth="1"/>
    <col min="2" max="2" width="14.5703125" style="72" customWidth="1"/>
    <col min="3" max="3" width="11.42578125" style="72" customWidth="1"/>
    <col min="4" max="4" width="15" style="72" customWidth="1"/>
    <col min="5" max="5" width="8.85546875" style="72" customWidth="1"/>
    <col min="6" max="6" width="12.28515625" style="72" bestFit="1" customWidth="1"/>
    <col min="7" max="7" width="8.85546875" style="72" customWidth="1"/>
    <col min="8" max="8" width="12.28515625" style="72" customWidth="1"/>
    <col min="9" max="9" width="8.85546875" style="72" customWidth="1"/>
    <col min="10" max="10" width="7.7109375" style="72" customWidth="1"/>
    <col min="11" max="11" width="9.140625" style="72" customWidth="1"/>
    <col min="12" max="25" width="8.85546875" style="72"/>
    <col min="26" max="26" width="5.140625" style="72" customWidth="1"/>
    <col min="27" max="16384" width="8.85546875" style="72"/>
  </cols>
  <sheetData>
    <row r="1" spans="1:23" ht="16.5" thickTop="1" thickBot="1" x14ac:dyDescent="0.3">
      <c r="A1" s="203" t="s">
        <v>118</v>
      </c>
      <c r="B1" s="204"/>
      <c r="C1" s="204"/>
      <c r="D1" s="204"/>
      <c r="E1" s="204"/>
      <c r="F1" s="204"/>
      <c r="G1" s="204"/>
      <c r="H1" s="204"/>
      <c r="I1" s="204"/>
      <c r="J1" s="204"/>
      <c r="K1" s="205"/>
    </row>
    <row r="2" spans="1:23" ht="30.75" thickBot="1" x14ac:dyDescent="0.3">
      <c r="A2" s="206" t="s">
        <v>77</v>
      </c>
      <c r="B2" s="207" t="s">
        <v>78</v>
      </c>
      <c r="C2" s="207" t="s">
        <v>119</v>
      </c>
      <c r="D2" s="207" t="s">
        <v>120</v>
      </c>
      <c r="E2" s="208" t="s">
        <v>121</v>
      </c>
      <c r="F2" s="207" t="s">
        <v>122</v>
      </c>
      <c r="G2" s="209" t="s">
        <v>123</v>
      </c>
      <c r="H2" s="207" t="s">
        <v>17</v>
      </c>
      <c r="I2" s="207" t="s">
        <v>45</v>
      </c>
      <c r="J2" s="210" t="s">
        <v>124</v>
      </c>
      <c r="K2" s="211" t="s">
        <v>125</v>
      </c>
    </row>
    <row r="3" spans="1:23" x14ac:dyDescent="0.25">
      <c r="A3" s="212" t="s">
        <v>84</v>
      </c>
      <c r="B3" s="213">
        <v>2001</v>
      </c>
      <c r="C3" s="214">
        <v>7651</v>
      </c>
      <c r="D3" s="215">
        <v>2403</v>
      </c>
      <c r="E3" s="216">
        <v>49</v>
      </c>
      <c r="F3" s="217"/>
      <c r="G3" s="218">
        <v>36</v>
      </c>
      <c r="H3" s="219">
        <v>2379</v>
      </c>
      <c r="I3" s="220">
        <v>12518</v>
      </c>
      <c r="J3" s="221">
        <v>61.119987218405491</v>
      </c>
      <c r="K3" s="222">
        <v>38.880012781594502</v>
      </c>
      <c r="M3" s="223"/>
      <c r="N3" s="223"/>
    </row>
    <row r="4" spans="1:23" x14ac:dyDescent="0.25">
      <c r="A4" s="224"/>
      <c r="B4" s="213">
        <v>2002</v>
      </c>
      <c r="C4" s="214"/>
      <c r="D4" s="215"/>
      <c r="E4" s="216"/>
      <c r="F4" s="217"/>
      <c r="G4" s="218"/>
      <c r="H4" s="219"/>
      <c r="I4" s="220"/>
      <c r="J4" s="221"/>
      <c r="K4" s="222"/>
      <c r="M4" s="223"/>
      <c r="N4" s="223"/>
      <c r="W4" s="225"/>
    </row>
    <row r="5" spans="1:23" x14ac:dyDescent="0.25">
      <c r="A5" s="224"/>
      <c r="B5" s="213">
        <v>2003</v>
      </c>
      <c r="C5" s="214"/>
      <c r="D5" s="215"/>
      <c r="E5" s="216"/>
      <c r="F5" s="217"/>
      <c r="G5" s="218"/>
      <c r="H5" s="219"/>
      <c r="I5" s="220"/>
      <c r="J5" s="221"/>
      <c r="K5" s="222"/>
      <c r="M5" s="223"/>
      <c r="N5" s="223"/>
      <c r="W5" s="225"/>
    </row>
    <row r="6" spans="1:23" x14ac:dyDescent="0.25">
      <c r="A6" s="226"/>
      <c r="B6" s="227">
        <v>2004</v>
      </c>
      <c r="C6" s="228">
        <v>8046</v>
      </c>
      <c r="D6" s="229">
        <v>2807</v>
      </c>
      <c r="E6" s="230">
        <v>61</v>
      </c>
      <c r="F6" s="231"/>
      <c r="G6" s="232">
        <v>35</v>
      </c>
      <c r="H6" s="233">
        <v>2550</v>
      </c>
      <c r="I6" s="234">
        <v>13499</v>
      </c>
      <c r="J6" s="235">
        <v>59.604415141862354</v>
      </c>
      <c r="K6" s="236">
        <v>40.395584858137639</v>
      </c>
      <c r="M6" s="223"/>
      <c r="N6" s="223"/>
      <c r="W6" s="225"/>
    </row>
    <row r="7" spans="1:23" x14ac:dyDescent="0.25">
      <c r="A7" s="226"/>
      <c r="B7" s="227">
        <v>2005</v>
      </c>
      <c r="C7" s="228"/>
      <c r="D7" s="229"/>
      <c r="E7" s="230"/>
      <c r="F7" s="231"/>
      <c r="G7" s="232"/>
      <c r="H7" s="233"/>
      <c r="I7" s="234"/>
      <c r="J7" s="235"/>
      <c r="K7" s="236"/>
      <c r="M7" s="223"/>
      <c r="N7" s="223"/>
      <c r="W7" s="225"/>
    </row>
    <row r="8" spans="1:23" x14ac:dyDescent="0.25">
      <c r="A8" s="226"/>
      <c r="B8" s="227">
        <v>2006</v>
      </c>
      <c r="C8" s="228"/>
      <c r="D8" s="229"/>
      <c r="E8" s="230"/>
      <c r="F8" s="231"/>
      <c r="G8" s="232"/>
      <c r="H8" s="233"/>
      <c r="I8" s="234"/>
      <c r="J8" s="235"/>
      <c r="K8" s="236"/>
      <c r="M8" s="223"/>
      <c r="N8" s="223"/>
      <c r="W8" s="225"/>
    </row>
    <row r="9" spans="1:23" x14ac:dyDescent="0.25">
      <c r="A9" s="226"/>
      <c r="B9" s="227">
        <v>2007</v>
      </c>
      <c r="C9" s="228">
        <v>7611</v>
      </c>
      <c r="D9" s="229">
        <v>2024</v>
      </c>
      <c r="E9" s="230">
        <v>63</v>
      </c>
      <c r="F9" s="231"/>
      <c r="G9" s="232">
        <v>42</v>
      </c>
      <c r="H9" s="233">
        <v>2802</v>
      </c>
      <c r="I9" s="234">
        <v>12542</v>
      </c>
      <c r="J9" s="235">
        <v>60.684101419231382</v>
      </c>
      <c r="K9" s="236">
        <v>39.315898580768618</v>
      </c>
      <c r="M9" s="223"/>
      <c r="N9" s="223"/>
      <c r="W9" s="225"/>
    </row>
    <row r="10" spans="1:23" x14ac:dyDescent="0.25">
      <c r="A10" s="226"/>
      <c r="B10" s="227">
        <v>2008</v>
      </c>
      <c r="C10" s="228">
        <v>6867</v>
      </c>
      <c r="D10" s="229">
        <v>3394</v>
      </c>
      <c r="E10" s="230">
        <v>86</v>
      </c>
      <c r="F10" s="231"/>
      <c r="G10" s="232">
        <v>77</v>
      </c>
      <c r="H10" s="233">
        <v>3027</v>
      </c>
      <c r="I10" s="234">
        <v>13451</v>
      </c>
      <c r="J10" s="235">
        <v>51.051966396550441</v>
      </c>
      <c r="K10" s="236">
        <v>48.948033603449559</v>
      </c>
      <c r="M10" s="223"/>
      <c r="N10" s="223"/>
      <c r="W10" s="225"/>
    </row>
    <row r="11" spans="1:23" ht="14.25" customHeight="1" x14ac:dyDescent="0.25">
      <c r="A11" s="226"/>
      <c r="B11" s="227">
        <v>2009</v>
      </c>
      <c r="C11" s="228">
        <v>7100</v>
      </c>
      <c r="D11" s="229">
        <v>2428</v>
      </c>
      <c r="E11" s="230">
        <v>94</v>
      </c>
      <c r="F11" s="231"/>
      <c r="G11" s="232">
        <v>60</v>
      </c>
      <c r="H11" s="233">
        <v>2973</v>
      </c>
      <c r="I11" s="234">
        <v>12655</v>
      </c>
      <c r="J11" s="235">
        <v>56.104306598182539</v>
      </c>
      <c r="K11" s="236">
        <v>43.895693401817468</v>
      </c>
      <c r="M11" s="223"/>
      <c r="N11" s="223"/>
      <c r="W11" s="225"/>
    </row>
    <row r="12" spans="1:23" ht="15" customHeight="1" x14ac:dyDescent="0.25">
      <c r="A12" s="226"/>
      <c r="B12" s="237">
        <v>2010</v>
      </c>
      <c r="C12" s="238">
        <v>6812</v>
      </c>
      <c r="D12" s="239">
        <v>2349</v>
      </c>
      <c r="E12" s="240">
        <v>106</v>
      </c>
      <c r="F12" s="241"/>
      <c r="G12" s="242">
        <v>58</v>
      </c>
      <c r="H12" s="243">
        <v>2590</v>
      </c>
      <c r="I12" s="244">
        <v>11915</v>
      </c>
      <c r="J12" s="235">
        <v>57.171632396139316</v>
      </c>
      <c r="K12" s="236">
        <v>42.828367603860677</v>
      </c>
      <c r="M12" s="223"/>
      <c r="N12" s="223"/>
      <c r="W12" s="225"/>
    </row>
    <row r="13" spans="1:23" x14ac:dyDescent="0.25">
      <c r="A13" s="245"/>
      <c r="B13" s="227">
        <v>2011</v>
      </c>
      <c r="C13" s="233">
        <v>6193</v>
      </c>
      <c r="D13" s="229">
        <v>2355.8071065989848</v>
      </c>
      <c r="E13" s="246">
        <v>95</v>
      </c>
      <c r="F13" s="231"/>
      <c r="G13" s="247">
        <v>82</v>
      </c>
      <c r="H13" s="233">
        <v>2825</v>
      </c>
      <c r="I13" s="248">
        <v>11550.807106598984</v>
      </c>
      <c r="J13" s="235">
        <v>53.615301016168246</v>
      </c>
      <c r="K13" s="249">
        <v>46.384698983831747</v>
      </c>
      <c r="M13" s="223"/>
      <c r="N13" s="223"/>
      <c r="W13" s="225"/>
    </row>
    <row r="14" spans="1:23" x14ac:dyDescent="0.25">
      <c r="A14" s="245"/>
      <c r="B14" s="250">
        <v>2012</v>
      </c>
      <c r="C14" s="251">
        <v>5638</v>
      </c>
      <c r="D14" s="252">
        <v>1565.3812987012986</v>
      </c>
      <c r="E14" s="253">
        <v>102</v>
      </c>
      <c r="F14" s="251"/>
      <c r="G14" s="254">
        <v>91</v>
      </c>
      <c r="H14" s="251">
        <v>2776</v>
      </c>
      <c r="I14" s="255">
        <v>10172.381298701299</v>
      </c>
      <c r="J14" s="235">
        <v>55</v>
      </c>
      <c r="K14" s="249">
        <v>45</v>
      </c>
      <c r="M14" s="223"/>
      <c r="N14" s="223"/>
      <c r="W14" s="225"/>
    </row>
    <row r="15" spans="1:23" x14ac:dyDescent="0.25">
      <c r="A15" s="245"/>
      <c r="B15" s="250">
        <v>2013</v>
      </c>
      <c r="C15" s="251">
        <v>2323</v>
      </c>
      <c r="D15" s="252">
        <v>1715.745945945946</v>
      </c>
      <c r="E15" s="253">
        <v>64</v>
      </c>
      <c r="F15" s="251"/>
      <c r="G15" s="254">
        <v>40</v>
      </c>
      <c r="H15" s="251">
        <v>2610</v>
      </c>
      <c r="I15" s="255">
        <v>6752.745945945946</v>
      </c>
      <c r="J15" s="235">
        <v>34.400820326946075</v>
      </c>
      <c r="K15" s="249">
        <v>65.599179673053925</v>
      </c>
      <c r="M15" s="223"/>
      <c r="N15" s="223"/>
      <c r="W15" s="225"/>
    </row>
    <row r="16" spans="1:23" x14ac:dyDescent="0.25">
      <c r="A16" s="245"/>
      <c r="B16" s="256">
        <v>2014</v>
      </c>
      <c r="C16" s="252">
        <v>2400.6928837306241</v>
      </c>
      <c r="D16" s="257">
        <v>2171.663203463203</v>
      </c>
      <c r="E16" s="258">
        <v>93</v>
      </c>
      <c r="F16" s="259">
        <v>107</v>
      </c>
      <c r="G16" s="260">
        <v>53</v>
      </c>
      <c r="H16" s="259">
        <v>3071</v>
      </c>
      <c r="I16" s="261">
        <v>7896.3560871938271</v>
      </c>
      <c r="J16" s="262">
        <v>30.402540833030894</v>
      </c>
      <c r="K16" s="263">
        <v>69.597459166969102</v>
      </c>
      <c r="M16" s="223"/>
      <c r="N16" s="223"/>
      <c r="W16" s="225"/>
    </row>
    <row r="17" spans="1:23" x14ac:dyDescent="0.25">
      <c r="A17" s="245"/>
      <c r="B17" s="256">
        <v>2015</v>
      </c>
      <c r="C17" s="257">
        <v>2104.5511601372855</v>
      </c>
      <c r="D17" s="257">
        <v>1971.4111198893936</v>
      </c>
      <c r="E17" s="258">
        <v>76</v>
      </c>
      <c r="F17" s="259">
        <v>124</v>
      </c>
      <c r="G17" s="260">
        <v>51</v>
      </c>
      <c r="H17" s="259">
        <v>2224</v>
      </c>
      <c r="I17" s="261">
        <v>6550.9622800266789</v>
      </c>
      <c r="J17" s="262">
        <v>32.125832361359812</v>
      </c>
      <c r="K17" s="263">
        <v>67.874167638640188</v>
      </c>
      <c r="M17" s="223"/>
      <c r="N17" s="223"/>
      <c r="W17" s="225"/>
    </row>
    <row r="18" spans="1:23" x14ac:dyDescent="0.25">
      <c r="A18" s="245"/>
      <c r="B18" s="256">
        <v>2016</v>
      </c>
      <c r="C18" s="257">
        <v>2293.3081220946005</v>
      </c>
      <c r="D18" s="257">
        <v>1884</v>
      </c>
      <c r="E18" s="258">
        <v>90</v>
      </c>
      <c r="F18" s="259">
        <v>170</v>
      </c>
      <c r="G18" s="260">
        <v>55</v>
      </c>
      <c r="H18" s="259">
        <v>2555</v>
      </c>
      <c r="I18" s="261">
        <v>7047.3081220946005</v>
      </c>
      <c r="J18" s="262">
        <v>32.541618478474923</v>
      </c>
      <c r="K18" s="263">
        <v>67.458381521525084</v>
      </c>
      <c r="M18" s="223"/>
      <c r="N18" s="223"/>
      <c r="W18" s="225"/>
    </row>
    <row r="19" spans="1:23" x14ac:dyDescent="0.25">
      <c r="A19" s="245"/>
      <c r="B19" s="256">
        <v>2017</v>
      </c>
      <c r="C19" s="257">
        <v>2472.4655688046009</v>
      </c>
      <c r="D19" s="257">
        <v>1889</v>
      </c>
      <c r="E19" s="258">
        <v>47</v>
      </c>
      <c r="F19" s="259">
        <v>189</v>
      </c>
      <c r="G19" s="260">
        <v>45</v>
      </c>
      <c r="H19" s="259">
        <v>2425</v>
      </c>
      <c r="I19" s="261">
        <v>7067.4655688046005</v>
      </c>
      <c r="J19" s="262">
        <v>34.983765322011983</v>
      </c>
      <c r="K19" s="263">
        <v>65.01623467798801</v>
      </c>
      <c r="M19" s="223"/>
      <c r="N19" s="223"/>
      <c r="W19" s="225"/>
    </row>
    <row r="20" spans="1:23" ht="15.75" thickBot="1" x14ac:dyDescent="0.3">
      <c r="A20" s="245"/>
      <c r="B20" s="264">
        <v>2018</v>
      </c>
      <c r="C20" s="265">
        <v>2441.1121385890042</v>
      </c>
      <c r="D20" s="265">
        <v>1931.2800000000002</v>
      </c>
      <c r="E20" s="265">
        <v>61</v>
      </c>
      <c r="F20" s="265">
        <v>272</v>
      </c>
      <c r="G20" s="265">
        <v>33</v>
      </c>
      <c r="H20" s="265">
        <v>2739</v>
      </c>
      <c r="I20" s="266">
        <f>SUM(C20:H20)</f>
        <v>7477.3921385890044</v>
      </c>
      <c r="J20" s="267">
        <f>(C20/I20)*100</f>
        <v>32.646571068421267</v>
      </c>
      <c r="K20" s="268">
        <f>(1-C20/I20)*100</f>
        <v>67.353428931578748</v>
      </c>
      <c r="M20" s="223"/>
      <c r="N20" s="223"/>
      <c r="W20" s="225"/>
    </row>
    <row r="21" spans="1:23" ht="15.75" thickBot="1" x14ac:dyDescent="0.3">
      <c r="A21" s="269"/>
      <c r="B21" s="270" t="s">
        <v>117</v>
      </c>
      <c r="C21" s="271">
        <f>C20/C3</f>
        <v>0.31905791904182512</v>
      </c>
      <c r="D21" s="271">
        <f t="shared" ref="D21:I21" si="0">D20/D3</f>
        <v>0.80369538077403258</v>
      </c>
      <c r="E21" s="272">
        <f t="shared" si="0"/>
        <v>1.2448979591836735</v>
      </c>
      <c r="F21" s="271"/>
      <c r="G21" s="273">
        <f t="shared" si="0"/>
        <v>0.91666666666666663</v>
      </c>
      <c r="H21" s="271">
        <f t="shared" si="0"/>
        <v>1.1513240857503153</v>
      </c>
      <c r="I21" s="274">
        <f t="shared" si="0"/>
        <v>0.59733121413876056</v>
      </c>
      <c r="J21" s="275"/>
      <c r="K21" s="276"/>
    </row>
    <row r="22" spans="1:23" x14ac:dyDescent="0.25">
      <c r="A22" s="224" t="s">
        <v>85</v>
      </c>
      <c r="B22" s="277">
        <v>2001</v>
      </c>
      <c r="C22" s="278">
        <v>6458</v>
      </c>
      <c r="D22" s="279">
        <v>3184</v>
      </c>
      <c r="E22" s="278">
        <v>35</v>
      </c>
      <c r="F22" s="280"/>
      <c r="G22" s="278">
        <v>19</v>
      </c>
      <c r="H22" s="280">
        <v>2735</v>
      </c>
      <c r="I22" s="281">
        <v>12431</v>
      </c>
      <c r="J22" s="282">
        <v>51.950768240688603</v>
      </c>
      <c r="K22" s="283">
        <v>48.049231759311404</v>
      </c>
      <c r="M22" s="223"/>
      <c r="N22" s="223"/>
    </row>
    <row r="23" spans="1:23" x14ac:dyDescent="0.25">
      <c r="A23" s="224"/>
      <c r="B23" s="213">
        <v>2002</v>
      </c>
      <c r="C23" s="284"/>
      <c r="D23" s="215"/>
      <c r="E23" s="284"/>
      <c r="F23" s="285"/>
      <c r="G23" s="284"/>
      <c r="H23" s="285"/>
      <c r="I23" s="220"/>
      <c r="J23" s="221"/>
      <c r="K23" s="222"/>
      <c r="M23" s="223"/>
      <c r="N23" s="223"/>
    </row>
    <row r="24" spans="1:23" x14ac:dyDescent="0.25">
      <c r="A24" s="224"/>
      <c r="B24" s="213">
        <v>2003</v>
      </c>
      <c r="C24" s="284"/>
      <c r="D24" s="215"/>
      <c r="E24" s="284"/>
      <c r="F24" s="285"/>
      <c r="G24" s="284"/>
      <c r="H24" s="285"/>
      <c r="I24" s="220"/>
      <c r="J24" s="221"/>
      <c r="K24" s="222"/>
      <c r="M24" s="223"/>
      <c r="N24" s="223"/>
    </row>
    <row r="25" spans="1:23" x14ac:dyDescent="0.25">
      <c r="A25" s="226"/>
      <c r="B25" s="227">
        <v>2004</v>
      </c>
      <c r="C25" s="228">
        <v>6908</v>
      </c>
      <c r="D25" s="229">
        <v>3647</v>
      </c>
      <c r="E25" s="230">
        <v>44</v>
      </c>
      <c r="F25" s="231"/>
      <c r="G25" s="232">
        <v>22</v>
      </c>
      <c r="H25" s="233">
        <v>2919</v>
      </c>
      <c r="I25" s="234">
        <v>13540</v>
      </c>
      <c r="J25" s="235">
        <v>51.019202363367796</v>
      </c>
      <c r="K25" s="236">
        <v>48.980797636632204</v>
      </c>
      <c r="M25" s="223"/>
      <c r="N25" s="223"/>
    </row>
    <row r="26" spans="1:23" x14ac:dyDescent="0.25">
      <c r="A26" s="226"/>
      <c r="B26" s="227">
        <v>2005</v>
      </c>
      <c r="C26" s="228"/>
      <c r="D26" s="229"/>
      <c r="E26" s="230"/>
      <c r="F26" s="231"/>
      <c r="G26" s="232"/>
      <c r="H26" s="233"/>
      <c r="I26" s="234"/>
      <c r="J26" s="235"/>
      <c r="K26" s="236"/>
      <c r="M26" s="223"/>
      <c r="N26" s="223"/>
    </row>
    <row r="27" spans="1:23" x14ac:dyDescent="0.25">
      <c r="A27" s="226"/>
      <c r="B27" s="227">
        <v>2006</v>
      </c>
      <c r="C27" s="228"/>
      <c r="D27" s="229"/>
      <c r="E27" s="230"/>
      <c r="F27" s="231"/>
      <c r="G27" s="232"/>
      <c r="H27" s="233"/>
      <c r="I27" s="234"/>
      <c r="J27" s="235"/>
      <c r="K27" s="236"/>
      <c r="M27" s="223"/>
      <c r="N27" s="223"/>
    </row>
    <row r="28" spans="1:23" x14ac:dyDescent="0.25">
      <c r="A28" s="226"/>
      <c r="B28" s="227">
        <v>2007</v>
      </c>
      <c r="C28" s="228">
        <v>6403</v>
      </c>
      <c r="D28" s="229">
        <v>2580</v>
      </c>
      <c r="E28" s="230">
        <v>33</v>
      </c>
      <c r="F28" s="231"/>
      <c r="G28" s="232">
        <v>10</v>
      </c>
      <c r="H28" s="233">
        <v>2941</v>
      </c>
      <c r="I28" s="234">
        <v>11967</v>
      </c>
      <c r="J28" s="235">
        <v>53.50547338514248</v>
      </c>
      <c r="K28" s="236">
        <v>46.49452661485752</v>
      </c>
      <c r="M28" s="223"/>
      <c r="N28" s="223"/>
    </row>
    <row r="29" spans="1:23" x14ac:dyDescent="0.25">
      <c r="A29" s="226"/>
      <c r="B29" s="227">
        <v>2008</v>
      </c>
      <c r="C29" s="228">
        <v>6201</v>
      </c>
      <c r="D29" s="229">
        <v>3172</v>
      </c>
      <c r="E29" s="230">
        <v>78</v>
      </c>
      <c r="F29" s="231"/>
      <c r="G29" s="232">
        <v>30</v>
      </c>
      <c r="H29" s="233">
        <v>2901</v>
      </c>
      <c r="I29" s="234">
        <v>12382</v>
      </c>
      <c r="J29" s="235">
        <v>50.080762397027947</v>
      </c>
      <c r="K29" s="236">
        <v>49.919237602972053</v>
      </c>
      <c r="M29" s="223"/>
      <c r="N29" s="223"/>
    </row>
    <row r="30" spans="1:23" x14ac:dyDescent="0.25">
      <c r="A30" s="226"/>
      <c r="B30" s="227">
        <v>2009</v>
      </c>
      <c r="C30" s="228">
        <v>6528</v>
      </c>
      <c r="D30" s="229">
        <v>2490</v>
      </c>
      <c r="E30" s="230">
        <v>102</v>
      </c>
      <c r="F30" s="231"/>
      <c r="G30" s="232">
        <v>60</v>
      </c>
      <c r="H30" s="233">
        <v>3263</v>
      </c>
      <c r="I30" s="234">
        <v>12443</v>
      </c>
      <c r="J30" s="235">
        <v>52.463232339467972</v>
      </c>
      <c r="K30" s="236">
        <v>47.536767660532028</v>
      </c>
      <c r="M30" s="223"/>
      <c r="N30" s="223"/>
    </row>
    <row r="31" spans="1:23" x14ac:dyDescent="0.25">
      <c r="A31" s="226"/>
      <c r="B31" s="237">
        <v>2010</v>
      </c>
      <c r="C31" s="238">
        <v>6390</v>
      </c>
      <c r="D31" s="239">
        <v>2594</v>
      </c>
      <c r="E31" s="240">
        <v>80</v>
      </c>
      <c r="F31" s="241"/>
      <c r="G31" s="242">
        <v>47</v>
      </c>
      <c r="H31" s="243">
        <v>3070</v>
      </c>
      <c r="I31" s="244">
        <v>12181</v>
      </c>
      <c r="J31" s="235">
        <v>52.458747229291525</v>
      </c>
      <c r="K31" s="236">
        <v>47.541252770708482</v>
      </c>
      <c r="M31" s="223"/>
      <c r="N31" s="223"/>
    </row>
    <row r="32" spans="1:23" x14ac:dyDescent="0.25">
      <c r="A32" s="245"/>
      <c r="B32" s="227">
        <v>2011</v>
      </c>
      <c r="C32" s="228">
        <v>6016</v>
      </c>
      <c r="D32" s="229">
        <v>2881.5025641025641</v>
      </c>
      <c r="E32" s="230">
        <v>84</v>
      </c>
      <c r="F32" s="231"/>
      <c r="G32" s="232">
        <v>45</v>
      </c>
      <c r="H32" s="233">
        <v>2896</v>
      </c>
      <c r="I32" s="286">
        <v>11922.502564102564</v>
      </c>
      <c r="J32" s="262">
        <v>50.459204916537914</v>
      </c>
      <c r="K32" s="287">
        <v>49.540795083462086</v>
      </c>
      <c r="M32" s="223"/>
      <c r="N32" s="223"/>
    </row>
    <row r="33" spans="1:14" x14ac:dyDescent="0.25">
      <c r="A33" s="245"/>
      <c r="B33" s="250">
        <v>2012</v>
      </c>
      <c r="C33" s="251">
        <v>5026</v>
      </c>
      <c r="D33" s="288">
        <v>2276.9908256880735</v>
      </c>
      <c r="E33" s="253">
        <v>111</v>
      </c>
      <c r="F33" s="251"/>
      <c r="G33" s="288">
        <v>56</v>
      </c>
      <c r="H33" s="251">
        <v>3116</v>
      </c>
      <c r="I33" s="289">
        <v>10585.990825688074</v>
      </c>
      <c r="J33" s="262">
        <v>47</v>
      </c>
      <c r="K33" s="287">
        <v>53</v>
      </c>
      <c r="M33" s="223"/>
      <c r="N33" s="223"/>
    </row>
    <row r="34" spans="1:14" x14ac:dyDescent="0.25">
      <c r="A34" s="245"/>
      <c r="B34" s="250">
        <v>2013</v>
      </c>
      <c r="C34" s="251">
        <v>3391</v>
      </c>
      <c r="D34" s="288">
        <v>1882</v>
      </c>
      <c r="E34" s="253">
        <v>45</v>
      </c>
      <c r="F34" s="251"/>
      <c r="G34" s="288">
        <v>24</v>
      </c>
      <c r="H34" s="251">
        <v>2585</v>
      </c>
      <c r="I34" s="289">
        <v>7927</v>
      </c>
      <c r="J34" s="235">
        <v>42.777847861738358</v>
      </c>
      <c r="K34" s="236">
        <v>57.222152138261642</v>
      </c>
      <c r="M34" s="223"/>
      <c r="N34" s="223"/>
    </row>
    <row r="35" spans="1:14" x14ac:dyDescent="0.25">
      <c r="A35" s="245"/>
      <c r="B35" s="256">
        <v>2014</v>
      </c>
      <c r="C35" s="257">
        <v>3150.9305988171354</v>
      </c>
      <c r="D35" s="290">
        <v>2371.5141242937852</v>
      </c>
      <c r="E35" s="258">
        <v>60</v>
      </c>
      <c r="F35" s="259">
        <v>151</v>
      </c>
      <c r="G35" s="290">
        <v>31</v>
      </c>
      <c r="H35" s="259">
        <v>3139</v>
      </c>
      <c r="I35" s="291">
        <v>8903.4447231109207</v>
      </c>
      <c r="J35" s="262">
        <v>35.390016974420888</v>
      </c>
      <c r="K35" s="287">
        <v>64.609983025579112</v>
      </c>
      <c r="M35" s="223"/>
      <c r="N35" s="223"/>
    </row>
    <row r="36" spans="1:14" x14ac:dyDescent="0.25">
      <c r="A36" s="245"/>
      <c r="B36" s="256">
        <v>2015</v>
      </c>
      <c r="C36" s="257">
        <v>3292.8198166190837</v>
      </c>
      <c r="D36" s="290">
        <v>2505.5876288659792</v>
      </c>
      <c r="E36" s="258">
        <v>47</v>
      </c>
      <c r="F36" s="259">
        <v>174</v>
      </c>
      <c r="G36" s="290">
        <v>26</v>
      </c>
      <c r="H36" s="259">
        <v>2083</v>
      </c>
      <c r="I36" s="291">
        <v>8128.4074454850634</v>
      </c>
      <c r="J36" s="262">
        <v>40.510024118538567</v>
      </c>
      <c r="K36" s="287">
        <v>59.489975881461433</v>
      </c>
      <c r="M36" s="223"/>
      <c r="N36" s="223"/>
    </row>
    <row r="37" spans="1:14" x14ac:dyDescent="0.25">
      <c r="A37" s="245"/>
      <c r="B37" s="256">
        <v>2016</v>
      </c>
      <c r="C37" s="257">
        <v>3659.0224392093228</v>
      </c>
      <c r="D37" s="290">
        <v>2072</v>
      </c>
      <c r="E37" s="258">
        <v>69</v>
      </c>
      <c r="F37" s="259">
        <v>156</v>
      </c>
      <c r="G37" s="290">
        <v>31</v>
      </c>
      <c r="H37" s="259">
        <v>2928</v>
      </c>
      <c r="I37" s="291">
        <v>8915.0224392093223</v>
      </c>
      <c r="J37" s="262">
        <v>41.043334037124907</v>
      </c>
      <c r="K37" s="287">
        <v>58.9566659628751</v>
      </c>
      <c r="M37" s="223"/>
      <c r="N37" s="223"/>
    </row>
    <row r="38" spans="1:14" x14ac:dyDescent="0.25">
      <c r="A38" s="245"/>
      <c r="B38" s="256">
        <v>2017</v>
      </c>
      <c r="C38" s="257">
        <v>3578.1411612126126</v>
      </c>
      <c r="D38" s="290">
        <v>2034</v>
      </c>
      <c r="E38" s="258">
        <v>40</v>
      </c>
      <c r="F38" s="259">
        <v>222</v>
      </c>
      <c r="G38" s="290">
        <v>31</v>
      </c>
      <c r="H38" s="259">
        <v>2731</v>
      </c>
      <c r="I38" s="291">
        <v>8636.1411612126121</v>
      </c>
      <c r="J38" s="262">
        <v>41.432175486930099</v>
      </c>
      <c r="K38" s="287">
        <v>58.567824513069901</v>
      </c>
      <c r="M38" s="223"/>
      <c r="N38" s="223"/>
    </row>
    <row r="39" spans="1:14" ht="15.75" thickBot="1" x14ac:dyDescent="0.3">
      <c r="A39" s="245"/>
      <c r="B39" s="264">
        <v>2018</v>
      </c>
      <c r="C39" s="265">
        <v>3452.199212141008</v>
      </c>
      <c r="D39" s="265">
        <v>2059.1732283464567</v>
      </c>
      <c r="E39" s="265">
        <v>58</v>
      </c>
      <c r="F39" s="265">
        <v>229</v>
      </c>
      <c r="G39" s="265">
        <v>19</v>
      </c>
      <c r="H39" s="265">
        <v>2641</v>
      </c>
      <c r="I39" s="266">
        <f>SUM(C39:H39)</f>
        <v>8458.3724404874647</v>
      </c>
      <c r="J39" s="267">
        <f>(C39/I39)*100</f>
        <v>40.813989173809119</v>
      </c>
      <c r="K39" s="268">
        <f>(1-C39/I39)*100</f>
        <v>59.186010826190881</v>
      </c>
      <c r="M39" s="223"/>
      <c r="N39" s="223"/>
    </row>
    <row r="40" spans="1:14" ht="15.75" thickBot="1" x14ac:dyDescent="0.3">
      <c r="A40" s="245"/>
      <c r="B40" s="292" t="s">
        <v>117</v>
      </c>
      <c r="C40" s="271">
        <f>C39/C22</f>
        <v>0.534561661836638</v>
      </c>
      <c r="D40" s="271">
        <f t="shared" ref="D40:I40" si="1">D39/D22</f>
        <v>0.64672526015906306</v>
      </c>
      <c r="E40" s="271">
        <f t="shared" si="1"/>
        <v>1.6571428571428573</v>
      </c>
      <c r="F40" s="271"/>
      <c r="G40" s="271">
        <f t="shared" si="1"/>
        <v>1</v>
      </c>
      <c r="H40" s="271">
        <f t="shared" si="1"/>
        <v>0.96563071297989034</v>
      </c>
      <c r="I40" s="271">
        <f t="shared" si="1"/>
        <v>0.68042574535334766</v>
      </c>
      <c r="J40" s="275"/>
      <c r="K40" s="276"/>
    </row>
    <row r="41" spans="1:14" x14ac:dyDescent="0.25">
      <c r="A41" s="212" t="s">
        <v>87</v>
      </c>
      <c r="B41" s="277">
        <v>2001</v>
      </c>
      <c r="C41" s="284">
        <v>6842</v>
      </c>
      <c r="D41" s="215">
        <v>1749</v>
      </c>
      <c r="E41" s="284">
        <v>161</v>
      </c>
      <c r="F41" s="285"/>
      <c r="G41" s="284">
        <v>56</v>
      </c>
      <c r="H41" s="285">
        <v>1784</v>
      </c>
      <c r="I41" s="220">
        <v>10592</v>
      </c>
      <c r="J41" s="221">
        <v>64.595921450151067</v>
      </c>
      <c r="K41" s="222">
        <v>35.404078549848947</v>
      </c>
      <c r="M41" s="223"/>
      <c r="N41" s="223"/>
    </row>
    <row r="42" spans="1:14" x14ac:dyDescent="0.25">
      <c r="A42" s="224"/>
      <c r="B42" s="213">
        <v>2002</v>
      </c>
      <c r="C42" s="284"/>
      <c r="D42" s="215"/>
      <c r="E42" s="284"/>
      <c r="F42" s="285"/>
      <c r="G42" s="284"/>
      <c r="H42" s="285"/>
      <c r="I42" s="220"/>
      <c r="J42" s="221"/>
      <c r="K42" s="222"/>
      <c r="M42" s="223"/>
      <c r="N42" s="223"/>
    </row>
    <row r="43" spans="1:14" x14ac:dyDescent="0.25">
      <c r="A43" s="224"/>
      <c r="B43" s="213">
        <v>2003</v>
      </c>
      <c r="C43" s="284"/>
      <c r="D43" s="215"/>
      <c r="E43" s="284"/>
      <c r="F43" s="285"/>
      <c r="G43" s="284"/>
      <c r="H43" s="285"/>
      <c r="I43" s="220"/>
      <c r="J43" s="221"/>
      <c r="K43" s="222"/>
      <c r="M43" s="223"/>
      <c r="N43" s="223"/>
    </row>
    <row r="44" spans="1:14" x14ac:dyDescent="0.25">
      <c r="A44" s="226"/>
      <c r="B44" s="227">
        <v>2004</v>
      </c>
      <c r="C44" s="228">
        <v>7570</v>
      </c>
      <c r="D44" s="229">
        <v>1884</v>
      </c>
      <c r="E44" s="230">
        <v>237</v>
      </c>
      <c r="F44" s="231"/>
      <c r="G44" s="232">
        <v>48</v>
      </c>
      <c r="H44" s="233">
        <v>2261</v>
      </c>
      <c r="I44" s="234">
        <v>12000</v>
      </c>
      <c r="J44" s="235">
        <v>63.083333333333336</v>
      </c>
      <c r="K44" s="236">
        <v>36.916666666666664</v>
      </c>
      <c r="M44" s="223"/>
      <c r="N44" s="223"/>
    </row>
    <row r="45" spans="1:14" x14ac:dyDescent="0.25">
      <c r="A45" s="226"/>
      <c r="B45" s="227">
        <v>2005</v>
      </c>
      <c r="C45" s="228"/>
      <c r="D45" s="229"/>
      <c r="E45" s="230"/>
      <c r="F45" s="231"/>
      <c r="G45" s="232"/>
      <c r="H45" s="233"/>
      <c r="I45" s="234"/>
      <c r="J45" s="235"/>
      <c r="K45" s="236"/>
      <c r="M45" s="223"/>
      <c r="N45" s="223"/>
    </row>
    <row r="46" spans="1:14" x14ac:dyDescent="0.25">
      <c r="A46" s="226"/>
      <c r="B46" s="227">
        <v>2006</v>
      </c>
      <c r="C46" s="228"/>
      <c r="D46" s="229"/>
      <c r="E46" s="230"/>
      <c r="F46" s="231"/>
      <c r="G46" s="232"/>
      <c r="H46" s="233"/>
      <c r="I46" s="234"/>
      <c r="J46" s="235"/>
      <c r="K46" s="236"/>
      <c r="M46" s="223"/>
      <c r="N46" s="223"/>
    </row>
    <row r="47" spans="1:14" x14ac:dyDescent="0.25">
      <c r="A47" s="226"/>
      <c r="B47" s="227">
        <v>2007</v>
      </c>
      <c r="C47" s="228">
        <v>6793</v>
      </c>
      <c r="D47" s="229">
        <v>1527</v>
      </c>
      <c r="E47" s="230">
        <v>271</v>
      </c>
      <c r="F47" s="231"/>
      <c r="G47" s="232">
        <v>54</v>
      </c>
      <c r="H47" s="233">
        <v>2085</v>
      </c>
      <c r="I47" s="234">
        <v>10730</v>
      </c>
      <c r="J47" s="235">
        <v>63.30848089468779</v>
      </c>
      <c r="K47" s="236">
        <v>36.69151910531221</v>
      </c>
      <c r="M47" s="223"/>
      <c r="N47" s="223"/>
    </row>
    <row r="48" spans="1:14" x14ac:dyDescent="0.25">
      <c r="A48" s="226"/>
      <c r="B48" s="227">
        <v>2008</v>
      </c>
      <c r="C48" s="228">
        <v>6872</v>
      </c>
      <c r="D48" s="229">
        <v>1867</v>
      </c>
      <c r="E48" s="230">
        <v>273</v>
      </c>
      <c r="F48" s="231"/>
      <c r="G48" s="232">
        <v>89</v>
      </c>
      <c r="H48" s="233">
        <v>2412</v>
      </c>
      <c r="I48" s="234">
        <v>11513</v>
      </c>
      <c r="J48" s="235">
        <v>59.68904716407539</v>
      </c>
      <c r="K48" s="236">
        <v>40.31095283592461</v>
      </c>
      <c r="M48" s="223"/>
      <c r="N48" s="223"/>
    </row>
    <row r="49" spans="1:14" x14ac:dyDescent="0.25">
      <c r="A49" s="226"/>
      <c r="B49" s="227">
        <v>2009</v>
      </c>
      <c r="C49" s="228">
        <v>7470</v>
      </c>
      <c r="D49" s="229">
        <v>1604</v>
      </c>
      <c r="E49" s="230">
        <v>228</v>
      </c>
      <c r="F49" s="231"/>
      <c r="G49" s="232">
        <v>114</v>
      </c>
      <c r="H49" s="233">
        <v>2678</v>
      </c>
      <c r="I49" s="234">
        <v>12094</v>
      </c>
      <c r="J49" s="235">
        <v>61.766165040515965</v>
      </c>
      <c r="K49" s="236">
        <v>38.233834959484042</v>
      </c>
      <c r="M49" s="223"/>
      <c r="N49" s="223"/>
    </row>
    <row r="50" spans="1:14" x14ac:dyDescent="0.25">
      <c r="A50" s="226"/>
      <c r="B50" s="237">
        <v>2010</v>
      </c>
      <c r="C50" s="238">
        <v>7356</v>
      </c>
      <c r="D50" s="239">
        <v>1678</v>
      </c>
      <c r="E50" s="240">
        <v>315</v>
      </c>
      <c r="F50" s="241"/>
      <c r="G50" s="242">
        <v>108</v>
      </c>
      <c r="H50" s="243">
        <v>2382</v>
      </c>
      <c r="I50" s="244">
        <v>11839</v>
      </c>
      <c r="J50" s="235">
        <v>62.133626150857339</v>
      </c>
      <c r="K50" s="236">
        <v>37.866373849142661</v>
      </c>
      <c r="M50" s="223"/>
      <c r="N50" s="223"/>
    </row>
    <row r="51" spans="1:14" x14ac:dyDescent="0.25">
      <c r="A51" s="245"/>
      <c r="B51" s="227">
        <v>2011</v>
      </c>
      <c r="C51" s="228">
        <v>6413</v>
      </c>
      <c r="D51" s="229">
        <v>1711.8397790055249</v>
      </c>
      <c r="E51" s="230">
        <v>354</v>
      </c>
      <c r="F51" s="231"/>
      <c r="G51" s="232">
        <v>112</v>
      </c>
      <c r="H51" s="233">
        <v>2322</v>
      </c>
      <c r="I51" s="234">
        <v>10912.839779005524</v>
      </c>
      <c r="J51" s="235">
        <v>58.765638732619699</v>
      </c>
      <c r="K51" s="287">
        <v>41.234361267380301</v>
      </c>
      <c r="M51" s="223"/>
      <c r="N51" s="223"/>
    </row>
    <row r="52" spans="1:14" x14ac:dyDescent="0.25">
      <c r="A52" s="245"/>
      <c r="B52" s="250">
        <v>2012</v>
      </c>
      <c r="C52" s="251">
        <v>5548</v>
      </c>
      <c r="D52" s="288">
        <v>1481.3658536585367</v>
      </c>
      <c r="E52" s="253">
        <v>351</v>
      </c>
      <c r="F52" s="251"/>
      <c r="G52" s="288">
        <v>106</v>
      </c>
      <c r="H52" s="251">
        <v>2162</v>
      </c>
      <c r="I52" s="293">
        <v>9648.3658536585372</v>
      </c>
      <c r="J52" s="235">
        <v>58</v>
      </c>
      <c r="K52" s="287">
        <v>42</v>
      </c>
      <c r="M52" s="223"/>
      <c r="N52" s="223"/>
    </row>
    <row r="53" spans="1:14" x14ac:dyDescent="0.25">
      <c r="A53" s="245"/>
      <c r="B53" s="250">
        <v>2013</v>
      </c>
      <c r="C53" s="251">
        <v>2271</v>
      </c>
      <c r="D53" s="288">
        <v>1393</v>
      </c>
      <c r="E53" s="253">
        <v>278</v>
      </c>
      <c r="F53" s="251"/>
      <c r="G53" s="254">
        <v>81</v>
      </c>
      <c r="H53" s="251">
        <v>2174</v>
      </c>
      <c r="I53" s="255">
        <v>6197</v>
      </c>
      <c r="J53" s="294">
        <v>36.646764563498465</v>
      </c>
      <c r="K53" s="295">
        <v>63.353235436501535</v>
      </c>
      <c r="M53" s="223"/>
      <c r="N53" s="223"/>
    </row>
    <row r="54" spans="1:14" x14ac:dyDescent="0.25">
      <c r="A54" s="245"/>
      <c r="B54" s="256">
        <v>2014</v>
      </c>
      <c r="C54" s="257">
        <v>2153.62990111611</v>
      </c>
      <c r="D54" s="290">
        <v>1754.6439276485789</v>
      </c>
      <c r="E54" s="258">
        <v>248</v>
      </c>
      <c r="F54" s="259">
        <v>114</v>
      </c>
      <c r="G54" s="260">
        <v>92</v>
      </c>
      <c r="H54" s="259">
        <v>2499</v>
      </c>
      <c r="I54" s="261">
        <v>6861.2738287646889</v>
      </c>
      <c r="J54" s="296">
        <v>31.388193429730116</v>
      </c>
      <c r="K54" s="297">
        <v>68.611806570269891</v>
      </c>
      <c r="M54" s="223"/>
      <c r="N54" s="223"/>
    </row>
    <row r="55" spans="1:14" x14ac:dyDescent="0.25">
      <c r="A55" s="245"/>
      <c r="B55" s="256">
        <v>2015</v>
      </c>
      <c r="C55" s="257">
        <v>2115.868067610545</v>
      </c>
      <c r="D55" s="290">
        <v>2076.5502958579882</v>
      </c>
      <c r="E55" s="258">
        <v>246</v>
      </c>
      <c r="F55" s="259">
        <v>196</v>
      </c>
      <c r="G55" s="260">
        <v>117</v>
      </c>
      <c r="H55" s="259">
        <v>2219</v>
      </c>
      <c r="I55" s="261">
        <v>6970.4183634685332</v>
      </c>
      <c r="J55" s="296">
        <v>30.354965186876861</v>
      </c>
      <c r="K55" s="297">
        <v>69.645034813123146</v>
      </c>
      <c r="M55" s="223"/>
      <c r="N55" s="223"/>
    </row>
    <row r="56" spans="1:14" x14ac:dyDescent="0.25">
      <c r="A56" s="245"/>
      <c r="B56" s="256">
        <v>2016</v>
      </c>
      <c r="C56" s="257">
        <v>2432.0895856214838</v>
      </c>
      <c r="D56" s="290">
        <v>1110</v>
      </c>
      <c r="E56" s="258">
        <v>248</v>
      </c>
      <c r="F56" s="259">
        <v>260</v>
      </c>
      <c r="G56" s="260">
        <v>92</v>
      </c>
      <c r="H56" s="259">
        <v>2363</v>
      </c>
      <c r="I56" s="261">
        <v>6505.0895856214838</v>
      </c>
      <c r="J56" s="296">
        <v>37.387487960154303</v>
      </c>
      <c r="K56" s="297">
        <v>62.612512039845704</v>
      </c>
      <c r="M56" s="223"/>
      <c r="N56" s="223"/>
    </row>
    <row r="57" spans="1:14" x14ac:dyDescent="0.25">
      <c r="A57" s="245"/>
      <c r="B57" s="256">
        <v>2017</v>
      </c>
      <c r="C57" s="257">
        <v>2253.6216407780839</v>
      </c>
      <c r="D57" s="290">
        <v>1115</v>
      </c>
      <c r="E57" s="258">
        <v>222</v>
      </c>
      <c r="F57" s="259">
        <v>299</v>
      </c>
      <c r="G57" s="260">
        <v>87</v>
      </c>
      <c r="H57" s="259">
        <v>2351</v>
      </c>
      <c r="I57" s="291">
        <v>6327.6216407780839</v>
      </c>
      <c r="J57" s="296">
        <v>35.615619401999588</v>
      </c>
      <c r="K57" s="297">
        <v>64.384380598000419</v>
      </c>
      <c r="M57" s="223"/>
      <c r="N57" s="223"/>
    </row>
    <row r="58" spans="1:14" ht="15.75" thickBot="1" x14ac:dyDescent="0.3">
      <c r="A58" s="245"/>
      <c r="B58" s="256">
        <v>2018</v>
      </c>
      <c r="C58" s="265">
        <v>2352.484813963832</v>
      </c>
      <c r="D58" s="265">
        <v>1416.5714285714287</v>
      </c>
      <c r="E58" s="265">
        <v>257</v>
      </c>
      <c r="F58" s="265">
        <v>445</v>
      </c>
      <c r="G58" s="265">
        <v>86</v>
      </c>
      <c r="H58" s="265">
        <v>2737</v>
      </c>
      <c r="I58" s="266">
        <f>SUM(C58:H58)</f>
        <v>7294.0562425352609</v>
      </c>
      <c r="J58" s="267">
        <f>(C58/I58)*100</f>
        <v>32.252079443058392</v>
      </c>
      <c r="K58" s="268">
        <f>(1-C58/I58)*100</f>
        <v>67.747920556941608</v>
      </c>
      <c r="M58" s="223"/>
      <c r="N58" s="223"/>
    </row>
    <row r="59" spans="1:14" ht="15.75" thickBot="1" x14ac:dyDescent="0.3">
      <c r="A59" s="298"/>
      <c r="B59" s="299" t="s">
        <v>117</v>
      </c>
      <c r="C59" s="300">
        <f>C58/C41</f>
        <v>0.34382999327153346</v>
      </c>
      <c r="D59" s="300">
        <f t="shared" ref="D59:I59" si="2">D58/D41</f>
        <v>0.80993220615862127</v>
      </c>
      <c r="E59" s="301">
        <f t="shared" si="2"/>
        <v>1.5962732919254659</v>
      </c>
      <c r="F59" s="300"/>
      <c r="G59" s="302">
        <f t="shared" si="2"/>
        <v>1.5357142857142858</v>
      </c>
      <c r="H59" s="300">
        <f t="shared" si="2"/>
        <v>1.5341928251121075</v>
      </c>
      <c r="I59" s="303">
        <f t="shared" si="2"/>
        <v>0.68863824042062505</v>
      </c>
      <c r="J59" s="304"/>
      <c r="K59" s="305"/>
    </row>
    <row r="60" spans="1:14" ht="15.75" thickTop="1" x14ac:dyDescent="0.25">
      <c r="A60" s="306" t="s">
        <v>126</v>
      </c>
      <c r="B60" s="307"/>
      <c r="C60" s="308"/>
      <c r="D60" s="308"/>
      <c r="E60" s="308"/>
      <c r="F60" s="308"/>
      <c r="G60" s="308"/>
      <c r="H60" s="308"/>
      <c r="I60" s="309"/>
      <c r="J60" s="310"/>
      <c r="K60" s="310"/>
    </row>
    <row r="62" spans="1:14" x14ac:dyDescent="0.25">
      <c r="B62" s="311"/>
      <c r="D62" s="312"/>
      <c r="E62" s="312"/>
      <c r="F62" s="312"/>
      <c r="G62" s="313"/>
      <c r="H62" s="312"/>
      <c r="I62" s="313"/>
    </row>
    <row r="63" spans="1:14" x14ac:dyDescent="0.25">
      <c r="B63" s="311"/>
      <c r="D63" s="312"/>
      <c r="E63" s="312"/>
      <c r="F63" s="312"/>
      <c r="G63" s="313"/>
      <c r="H63" s="312"/>
      <c r="I63" s="313"/>
    </row>
    <row r="64" spans="1:14" x14ac:dyDescent="0.25">
      <c r="B64" s="311"/>
      <c r="D64" s="312"/>
      <c r="E64" s="312"/>
      <c r="F64" s="312"/>
      <c r="G64" s="313"/>
      <c r="H64" s="312"/>
      <c r="I64" s="312"/>
    </row>
    <row r="65" spans="2:9" x14ac:dyDescent="0.25">
      <c r="B65" s="311"/>
      <c r="D65" s="312"/>
      <c r="E65" s="312"/>
      <c r="F65" s="312"/>
      <c r="G65" s="312"/>
      <c r="H65" s="312"/>
      <c r="I65" s="312"/>
    </row>
    <row r="66" spans="2:9" x14ac:dyDescent="0.25">
      <c r="B66" s="311"/>
      <c r="D66" s="312"/>
      <c r="E66" s="312"/>
      <c r="F66" s="312"/>
      <c r="G66" s="313"/>
      <c r="H66" s="312"/>
      <c r="I66" s="313"/>
    </row>
    <row r="67" spans="2:9" x14ac:dyDescent="0.25">
      <c r="B67" s="311"/>
      <c r="D67" s="312"/>
      <c r="E67" s="312"/>
      <c r="F67" s="312"/>
      <c r="G67" s="313"/>
      <c r="H67" s="312"/>
      <c r="I67" s="313"/>
    </row>
    <row r="68" spans="2:9" x14ac:dyDescent="0.25">
      <c r="B68" s="311"/>
      <c r="D68" s="312"/>
      <c r="E68" s="312"/>
      <c r="F68" s="312"/>
      <c r="G68" s="313"/>
      <c r="H68" s="312"/>
      <c r="I68" s="313"/>
    </row>
    <row r="69" spans="2:9" x14ac:dyDescent="0.25">
      <c r="B69" s="311"/>
      <c r="D69" s="312"/>
      <c r="E69" s="312"/>
      <c r="F69" s="312"/>
      <c r="G69" s="313"/>
      <c r="H69" s="312"/>
      <c r="I69" s="313"/>
    </row>
    <row r="70" spans="2:9" x14ac:dyDescent="0.25">
      <c r="B70" s="311"/>
      <c r="D70" s="312"/>
      <c r="E70" s="312"/>
      <c r="F70" s="312"/>
      <c r="G70" s="313"/>
      <c r="H70" s="312"/>
      <c r="I70" s="312"/>
    </row>
    <row r="71" spans="2:9" x14ac:dyDescent="0.25">
      <c r="B71" s="311"/>
      <c r="D71" s="312"/>
      <c r="E71" s="312"/>
      <c r="F71" s="312"/>
      <c r="G71" s="312"/>
      <c r="H71" s="312"/>
      <c r="I71" s="312"/>
    </row>
    <row r="72" spans="2:9" x14ac:dyDescent="0.25">
      <c r="B72" s="311"/>
      <c r="D72" s="312"/>
      <c r="E72" s="312"/>
      <c r="F72" s="312"/>
      <c r="G72" s="313"/>
      <c r="H72" s="312"/>
      <c r="I72" s="313"/>
    </row>
    <row r="73" spans="2:9" x14ac:dyDescent="0.25">
      <c r="B73" s="311"/>
      <c r="D73" s="312"/>
      <c r="E73" s="312"/>
      <c r="F73" s="312"/>
      <c r="G73" s="313"/>
      <c r="H73" s="312"/>
      <c r="I73" s="313"/>
    </row>
    <row r="74" spans="2:9" x14ac:dyDescent="0.25">
      <c r="B74" s="311"/>
      <c r="D74" s="312"/>
      <c r="E74" s="312"/>
      <c r="F74" s="312"/>
      <c r="G74" s="313"/>
      <c r="H74" s="312"/>
      <c r="I74" s="313"/>
    </row>
    <row r="75" spans="2:9" x14ac:dyDescent="0.25">
      <c r="B75" s="311"/>
      <c r="D75" s="312"/>
      <c r="E75" s="312"/>
      <c r="F75" s="312"/>
      <c r="G75" s="313"/>
      <c r="H75" s="312"/>
      <c r="I75" s="313"/>
    </row>
    <row r="76" spans="2:9" x14ac:dyDescent="0.25">
      <c r="B76" s="311"/>
      <c r="D76" s="312"/>
      <c r="E76" s="312"/>
      <c r="F76" s="312"/>
      <c r="G76" s="313"/>
      <c r="H76" s="312"/>
      <c r="I76" s="312"/>
    </row>
    <row r="77" spans="2:9" x14ac:dyDescent="0.25">
      <c r="B77" s="311"/>
      <c r="D77" s="312"/>
      <c r="E77" s="312"/>
      <c r="F77" s="312"/>
      <c r="G77" s="312"/>
      <c r="H77" s="312"/>
      <c r="I77" s="312"/>
    </row>
    <row r="78" spans="2:9" x14ac:dyDescent="0.25">
      <c r="B78" s="311"/>
      <c r="D78" s="312"/>
      <c r="E78" s="312"/>
      <c r="F78" s="312"/>
      <c r="G78" s="313"/>
      <c r="H78" s="312"/>
      <c r="I78" s="313"/>
    </row>
    <row r="79" spans="2:9" x14ac:dyDescent="0.25">
      <c r="B79" s="311"/>
      <c r="D79" s="312"/>
      <c r="E79" s="312"/>
      <c r="F79" s="312"/>
      <c r="G79" s="313"/>
      <c r="H79" s="312"/>
      <c r="I79" s="313"/>
    </row>
    <row r="88" spans="2:11" x14ac:dyDescent="0.25">
      <c r="B88" s="225"/>
      <c r="C88" s="314"/>
      <c r="D88" s="314"/>
      <c r="E88" s="314"/>
      <c r="F88" s="314"/>
      <c r="G88" s="314"/>
      <c r="H88" s="314"/>
      <c r="I88" s="314"/>
      <c r="J88" s="314"/>
      <c r="K88" s="314"/>
    </row>
    <row r="89" spans="2:11" x14ac:dyDescent="0.25">
      <c r="B89" s="225"/>
      <c r="C89" s="314"/>
      <c r="D89" s="314"/>
      <c r="E89" s="314"/>
      <c r="F89" s="314"/>
      <c r="G89" s="314"/>
      <c r="H89" s="314"/>
      <c r="I89" s="314"/>
      <c r="J89" s="314"/>
      <c r="K89" s="314"/>
    </row>
    <row r="90" spans="2:11" x14ac:dyDescent="0.25">
      <c r="B90" s="225"/>
      <c r="C90" s="314"/>
      <c r="D90" s="314"/>
      <c r="E90" s="314"/>
      <c r="F90" s="314"/>
      <c r="G90" s="314"/>
      <c r="H90" s="314"/>
      <c r="I90" s="314"/>
      <c r="J90" s="314"/>
      <c r="K90" s="314"/>
    </row>
    <row r="91" spans="2:11" x14ac:dyDescent="0.25">
      <c r="B91" s="225"/>
    </row>
    <row r="92" spans="2:11" x14ac:dyDescent="0.25">
      <c r="B92" s="225"/>
    </row>
    <row r="93" spans="2:11" x14ac:dyDescent="0.25">
      <c r="B93" s="225"/>
    </row>
    <row r="94" spans="2:11" x14ac:dyDescent="0.25">
      <c r="B94" s="225"/>
    </row>
    <row r="95" spans="2:11" x14ac:dyDescent="0.25">
      <c r="B95" s="225"/>
    </row>
  </sheetData>
  <mergeCells count="4">
    <mergeCell ref="A1:K1"/>
    <mergeCell ref="A3:A21"/>
    <mergeCell ref="A22:A40"/>
    <mergeCell ref="A41:A59"/>
  </mergeCells>
  <pageMargins left="0.70866141732283472" right="0.70866141732283472" top="0.74803149606299213" bottom="0.74803149606299213" header="0.31496062992125984" footer="0.31496062992125984"/>
  <pageSetup paperSize="9" scale="53" orientation="landscape" r:id="rId1"/>
  <headerFooter>
    <oddHeader>&amp;C&amp;"Calibri,Regular"&amp;13&amp;K01+000SRAD Report No.2021 - Transport Statistics Greater Manchester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76B9-7D33-49C8-9CB9-781D076C5DB8}">
  <sheetPr>
    <pageSetUpPr fitToPage="1"/>
  </sheetPr>
  <dimension ref="A3:A6"/>
  <sheetViews>
    <sheetView topLeftCell="A7" zoomScaleNormal="100" zoomScalePageLayoutView="50" workbookViewId="0">
      <selection activeCell="D16" sqref="D16"/>
    </sheetView>
  </sheetViews>
  <sheetFormatPr defaultRowHeight="12.75" x14ac:dyDescent="0.2"/>
  <cols>
    <col min="1" max="16384" width="9.140625" style="12"/>
  </cols>
  <sheetData>
    <row r="3" spans="1:1" ht="15" x14ac:dyDescent="0.25">
      <c r="A3" s="11"/>
    </row>
    <row r="5" spans="1:1" ht="26.25" customHeight="1" x14ac:dyDescent="0.2"/>
    <row r="6" spans="1:1" ht="26.25" customHeight="1" x14ac:dyDescent="0.2"/>
  </sheetData>
  <pageMargins left="0.70866141732283472" right="0.70866141732283472" top="0.74803149606299213" bottom="0.74803149606299213" header="0.31496062992125984" footer="0.31496062992125984"/>
  <pageSetup paperSize="9" scale="72" orientation="landscape" r:id="rId1"/>
  <headerFooter>
    <oddHeader>&amp;C&amp;"-,Regular"&amp;13SRAD Report 2029 Transport Statistics Tameside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69CF-A241-419A-9C15-0CAF2612700F}">
  <sheetPr>
    <pageSetUpPr fitToPage="1"/>
  </sheetPr>
  <dimension ref="A1:P40"/>
  <sheetViews>
    <sheetView topLeftCell="A13" zoomScale="90" zoomScaleNormal="90" workbookViewId="0">
      <selection activeCell="D16" sqref="D16"/>
    </sheetView>
  </sheetViews>
  <sheetFormatPr defaultRowHeight="15" x14ac:dyDescent="0.25"/>
  <cols>
    <col min="1" max="1" width="7.140625" style="52" customWidth="1"/>
    <col min="2" max="2" width="31.140625" style="16" customWidth="1"/>
    <col min="3" max="3" width="6.42578125" style="16" customWidth="1"/>
    <col min="4" max="4" width="5.85546875" style="16" customWidth="1"/>
    <col min="5" max="5" width="6.28515625" style="16" customWidth="1"/>
    <col min="6" max="6" width="6.7109375" style="16" customWidth="1"/>
    <col min="7" max="7" width="13.140625" style="16" customWidth="1"/>
    <col min="8" max="8" width="14.7109375" style="16" customWidth="1"/>
    <col min="9" max="9" width="9.42578125" style="16" customWidth="1"/>
    <col min="10" max="10" width="12.42578125" style="16" customWidth="1"/>
    <col min="11" max="11" width="9.42578125" style="16" customWidth="1"/>
    <col min="12" max="12" width="8.28515625" style="16" customWidth="1"/>
    <col min="13" max="13" width="15.42578125" style="16" customWidth="1"/>
    <col min="14" max="14" width="27.7109375" style="16" customWidth="1"/>
    <col min="15" max="16384" width="9.140625" style="16"/>
  </cols>
  <sheetData>
    <row r="1" spans="1:14" ht="15.75" thickTop="1" x14ac:dyDescent="0.25">
      <c r="A1" s="13" t="s">
        <v>6</v>
      </c>
      <c r="B1" s="14"/>
      <c r="C1" s="14"/>
      <c r="D1" s="14"/>
      <c r="E1" s="14"/>
      <c r="F1" s="14"/>
      <c r="G1" s="14"/>
      <c r="H1" s="14"/>
      <c r="I1" s="14"/>
      <c r="J1" s="14"/>
      <c r="K1" s="14"/>
      <c r="L1" s="14"/>
      <c r="M1" s="14"/>
      <c r="N1" s="15"/>
    </row>
    <row r="2" spans="1:14" x14ac:dyDescent="0.25">
      <c r="A2" s="17" t="s">
        <v>1</v>
      </c>
      <c r="B2" s="18" t="s">
        <v>7</v>
      </c>
      <c r="C2" s="19" t="s">
        <v>8</v>
      </c>
      <c r="D2" s="19" t="s">
        <v>9</v>
      </c>
      <c r="E2" s="19" t="s">
        <v>10</v>
      </c>
      <c r="F2" s="19" t="s">
        <v>11</v>
      </c>
      <c r="G2" s="20" t="s">
        <v>12</v>
      </c>
      <c r="H2" s="20" t="s">
        <v>13</v>
      </c>
      <c r="I2" s="20" t="s">
        <v>14</v>
      </c>
      <c r="J2" s="20" t="s">
        <v>15</v>
      </c>
      <c r="K2" s="20" t="s">
        <v>16</v>
      </c>
      <c r="L2" s="20" t="s">
        <v>17</v>
      </c>
      <c r="M2" s="20" t="s">
        <v>18</v>
      </c>
      <c r="N2" s="21" t="s">
        <v>19</v>
      </c>
    </row>
    <row r="3" spans="1:14" x14ac:dyDescent="0.25">
      <c r="A3" s="17">
        <v>85806</v>
      </c>
      <c r="B3" s="18" t="s">
        <v>20</v>
      </c>
      <c r="C3" s="22">
        <v>529</v>
      </c>
      <c r="D3" s="22">
        <v>47</v>
      </c>
      <c r="E3" s="22">
        <v>10</v>
      </c>
      <c r="F3" s="23" t="s">
        <v>21</v>
      </c>
      <c r="G3" s="22">
        <v>0</v>
      </c>
      <c r="H3" s="24">
        <v>1.248565965583174</v>
      </c>
      <c r="I3" s="22">
        <v>660.49139579349901</v>
      </c>
      <c r="J3" s="18">
        <v>7</v>
      </c>
      <c r="K3" s="22">
        <v>0</v>
      </c>
      <c r="L3" s="18">
        <v>160</v>
      </c>
      <c r="M3" s="18"/>
      <c r="N3" s="25">
        <v>827.49139579349901</v>
      </c>
    </row>
    <row r="4" spans="1:14" x14ac:dyDescent="0.25">
      <c r="A4" s="17">
        <v>85807</v>
      </c>
      <c r="B4" s="18" t="s">
        <v>22</v>
      </c>
      <c r="C4" s="22">
        <v>417</v>
      </c>
      <c r="D4" s="22">
        <v>44</v>
      </c>
      <c r="E4" s="22">
        <v>7</v>
      </c>
      <c r="F4" s="22">
        <v>1</v>
      </c>
      <c r="G4" s="22">
        <v>2</v>
      </c>
      <c r="H4" s="24">
        <v>1.2146341463414634</v>
      </c>
      <c r="I4" s="22">
        <v>506.50243902439024</v>
      </c>
      <c r="J4" s="18">
        <v>1</v>
      </c>
      <c r="K4" s="22">
        <v>8.2533333333333339</v>
      </c>
      <c r="L4" s="18">
        <v>43</v>
      </c>
      <c r="M4" s="18"/>
      <c r="N4" s="25">
        <v>558.75577235772357</v>
      </c>
    </row>
    <row r="5" spans="1:14" x14ac:dyDescent="0.25">
      <c r="A5" s="17">
        <v>85810</v>
      </c>
      <c r="B5" s="18" t="s">
        <v>23</v>
      </c>
      <c r="C5" s="22">
        <v>278</v>
      </c>
      <c r="D5" s="22">
        <v>43</v>
      </c>
      <c r="E5" s="22">
        <v>21</v>
      </c>
      <c r="F5" s="22">
        <v>5</v>
      </c>
      <c r="G5" s="22">
        <v>0</v>
      </c>
      <c r="H5" s="24">
        <v>1.3587301587301588</v>
      </c>
      <c r="I5" s="22">
        <v>377.72698412698412</v>
      </c>
      <c r="J5" s="18">
        <v>4</v>
      </c>
      <c r="K5" s="22">
        <v>41.266666666666666</v>
      </c>
      <c r="L5" s="18">
        <v>138</v>
      </c>
      <c r="M5" s="18"/>
      <c r="N5" s="25">
        <v>560.99365079365077</v>
      </c>
    </row>
    <row r="6" spans="1:14" x14ac:dyDescent="0.25">
      <c r="A6" s="17">
        <v>85811</v>
      </c>
      <c r="B6" s="18" t="s">
        <v>24</v>
      </c>
      <c r="C6" s="22">
        <v>21</v>
      </c>
      <c r="D6" s="22">
        <v>3</v>
      </c>
      <c r="E6" s="22">
        <v>0</v>
      </c>
      <c r="F6" s="22">
        <v>1</v>
      </c>
      <c r="G6" s="22">
        <v>0</v>
      </c>
      <c r="H6" s="26">
        <v>1.2963951877796092</v>
      </c>
      <c r="I6" s="22">
        <v>27.224298943371792</v>
      </c>
      <c r="J6" s="18">
        <v>1</v>
      </c>
      <c r="K6" s="22">
        <v>8.2533333333333339</v>
      </c>
      <c r="L6" s="18">
        <v>21</v>
      </c>
      <c r="M6" s="18"/>
      <c r="N6" s="25">
        <v>57.477632276705123</v>
      </c>
    </row>
    <row r="7" spans="1:14" x14ac:dyDescent="0.25">
      <c r="A7" s="17">
        <v>85812</v>
      </c>
      <c r="B7" s="18" t="s">
        <v>25</v>
      </c>
      <c r="C7" s="22">
        <v>59</v>
      </c>
      <c r="D7" s="22">
        <v>12</v>
      </c>
      <c r="E7" s="22">
        <v>4</v>
      </c>
      <c r="F7" s="22">
        <v>44</v>
      </c>
      <c r="G7" s="22">
        <v>0</v>
      </c>
      <c r="H7" s="24">
        <v>1.4</v>
      </c>
      <c r="I7" s="22">
        <v>82.6</v>
      </c>
      <c r="J7" s="18">
        <v>0</v>
      </c>
      <c r="K7" s="22">
        <v>363.1466666666667</v>
      </c>
      <c r="L7" s="18">
        <v>112</v>
      </c>
      <c r="M7" s="18"/>
      <c r="N7" s="25">
        <v>557.74666666666667</v>
      </c>
    </row>
    <row r="8" spans="1:14" x14ac:dyDescent="0.25">
      <c r="A8" s="17">
        <v>85813</v>
      </c>
      <c r="B8" s="18" t="s">
        <v>26</v>
      </c>
      <c r="C8" s="22">
        <v>36</v>
      </c>
      <c r="D8" s="22">
        <v>2</v>
      </c>
      <c r="E8" s="22">
        <v>0</v>
      </c>
      <c r="F8" s="22">
        <v>0</v>
      </c>
      <c r="G8" s="22">
        <v>0</v>
      </c>
      <c r="H8" s="26">
        <v>1.2963951877796092</v>
      </c>
      <c r="I8" s="22">
        <v>46.67022676006593</v>
      </c>
      <c r="J8" s="18">
        <v>4</v>
      </c>
      <c r="K8" s="22">
        <v>0</v>
      </c>
      <c r="L8" s="18">
        <v>198</v>
      </c>
      <c r="M8" s="18"/>
      <c r="N8" s="25">
        <v>248.67022676006593</v>
      </c>
    </row>
    <row r="9" spans="1:14" x14ac:dyDescent="0.25">
      <c r="A9" s="17">
        <v>85815</v>
      </c>
      <c r="B9" s="18" t="s">
        <v>27</v>
      </c>
      <c r="C9" s="22" t="s">
        <v>28</v>
      </c>
      <c r="D9" s="22" t="s">
        <v>28</v>
      </c>
      <c r="E9" s="22" t="s">
        <v>28</v>
      </c>
      <c r="F9" s="22" t="s">
        <v>28</v>
      </c>
      <c r="G9" s="22" t="s">
        <v>28</v>
      </c>
      <c r="H9" s="24"/>
      <c r="I9" s="22"/>
      <c r="J9" s="27"/>
      <c r="K9" s="22" t="s">
        <v>28</v>
      </c>
      <c r="L9" s="18"/>
      <c r="M9" s="18">
        <v>61</v>
      </c>
      <c r="N9" s="25">
        <v>61</v>
      </c>
    </row>
    <row r="10" spans="1:14" x14ac:dyDescent="0.25">
      <c r="A10" s="17">
        <v>85822</v>
      </c>
      <c r="B10" s="18" t="s">
        <v>29</v>
      </c>
      <c r="C10" s="22" t="s">
        <v>28</v>
      </c>
      <c r="D10" s="22" t="s">
        <v>28</v>
      </c>
      <c r="E10" s="22" t="s">
        <v>28</v>
      </c>
      <c r="F10" s="22" t="s">
        <v>28</v>
      </c>
      <c r="G10" s="22" t="s">
        <v>28</v>
      </c>
      <c r="H10" s="22"/>
      <c r="I10" s="22"/>
      <c r="J10" s="22">
        <v>4</v>
      </c>
      <c r="K10" s="22" t="s">
        <v>28</v>
      </c>
      <c r="L10" s="22">
        <v>161</v>
      </c>
      <c r="M10" s="22"/>
      <c r="N10" s="25">
        <v>165</v>
      </c>
    </row>
    <row r="11" spans="1:14" x14ac:dyDescent="0.25">
      <c r="A11" s="17">
        <v>85823</v>
      </c>
      <c r="B11" s="18" t="s">
        <v>30</v>
      </c>
      <c r="C11" s="22" t="s">
        <v>28</v>
      </c>
      <c r="D11" s="22" t="s">
        <v>28</v>
      </c>
      <c r="E11" s="22" t="s">
        <v>28</v>
      </c>
      <c r="F11" s="22" t="s">
        <v>28</v>
      </c>
      <c r="G11" s="22" t="s">
        <v>28</v>
      </c>
      <c r="H11" s="22"/>
      <c r="I11" s="22"/>
      <c r="J11" s="22">
        <v>1</v>
      </c>
      <c r="K11" s="22" t="s">
        <v>28</v>
      </c>
      <c r="L11" s="22">
        <v>28</v>
      </c>
      <c r="M11" s="22"/>
      <c r="N11" s="25">
        <v>29</v>
      </c>
    </row>
    <row r="12" spans="1:14" x14ac:dyDescent="0.25">
      <c r="A12" s="17">
        <v>85824</v>
      </c>
      <c r="B12" s="18" t="s">
        <v>22</v>
      </c>
      <c r="C12" s="22" t="s">
        <v>28</v>
      </c>
      <c r="D12" s="22" t="s">
        <v>28</v>
      </c>
      <c r="E12" s="22" t="s">
        <v>28</v>
      </c>
      <c r="F12" s="22" t="s">
        <v>28</v>
      </c>
      <c r="G12" s="22" t="s">
        <v>28</v>
      </c>
      <c r="H12" s="22"/>
      <c r="I12" s="22"/>
      <c r="J12" s="22">
        <v>0</v>
      </c>
      <c r="K12" s="22" t="s">
        <v>28</v>
      </c>
      <c r="L12" s="22">
        <v>10</v>
      </c>
      <c r="M12" s="22"/>
      <c r="N12" s="25">
        <v>10</v>
      </c>
    </row>
    <row r="13" spans="1:14" x14ac:dyDescent="0.25">
      <c r="A13" s="17">
        <v>85825</v>
      </c>
      <c r="B13" s="18" t="s">
        <v>31</v>
      </c>
      <c r="C13" s="22">
        <v>98</v>
      </c>
      <c r="D13" s="22">
        <v>15</v>
      </c>
      <c r="E13" s="22">
        <v>1</v>
      </c>
      <c r="F13" s="22">
        <v>2</v>
      </c>
      <c r="G13" s="22">
        <v>0</v>
      </c>
      <c r="H13" s="26">
        <v>1.2963951877796092</v>
      </c>
      <c r="I13" s="22">
        <v>127.0467284024017</v>
      </c>
      <c r="J13" s="22">
        <v>1</v>
      </c>
      <c r="K13" s="22">
        <v>16.506666666666668</v>
      </c>
      <c r="L13" s="22">
        <v>19</v>
      </c>
      <c r="M13" s="22"/>
      <c r="N13" s="25">
        <v>163.55339506906836</v>
      </c>
    </row>
    <row r="14" spans="1:14" x14ac:dyDescent="0.25">
      <c r="A14" s="17">
        <v>85826</v>
      </c>
      <c r="B14" s="18" t="s">
        <v>32</v>
      </c>
      <c r="C14" s="28" t="s">
        <v>33</v>
      </c>
      <c r="D14" s="29"/>
      <c r="E14" s="29"/>
      <c r="F14" s="29"/>
      <c r="G14" s="30"/>
      <c r="H14" s="26">
        <v>1.2963951877796092</v>
      </c>
      <c r="I14" s="28" t="s">
        <v>33</v>
      </c>
      <c r="J14" s="29"/>
      <c r="K14" s="30"/>
      <c r="L14" s="22">
        <v>15</v>
      </c>
      <c r="M14" s="22"/>
      <c r="N14" s="25">
        <v>15</v>
      </c>
    </row>
    <row r="15" spans="1:14" x14ac:dyDescent="0.25">
      <c r="A15" s="17">
        <v>85827</v>
      </c>
      <c r="B15" s="18" t="s">
        <v>34</v>
      </c>
      <c r="C15" s="22" t="s">
        <v>28</v>
      </c>
      <c r="D15" s="22" t="s">
        <v>28</v>
      </c>
      <c r="E15" s="22" t="s">
        <v>28</v>
      </c>
      <c r="F15" s="22" t="s">
        <v>28</v>
      </c>
      <c r="G15" s="22" t="s">
        <v>28</v>
      </c>
      <c r="H15" s="22"/>
      <c r="I15" s="22"/>
      <c r="J15" s="22">
        <v>0</v>
      </c>
      <c r="K15" s="22" t="s">
        <v>28</v>
      </c>
      <c r="L15" s="22">
        <v>0</v>
      </c>
      <c r="M15" s="22"/>
      <c r="N15" s="25">
        <v>0</v>
      </c>
    </row>
    <row r="16" spans="1:14" x14ac:dyDescent="0.25">
      <c r="A16" s="17">
        <v>85835</v>
      </c>
      <c r="B16" s="18" t="s">
        <v>35</v>
      </c>
      <c r="C16" s="22" t="s">
        <v>28</v>
      </c>
      <c r="D16" s="22" t="s">
        <v>28</v>
      </c>
      <c r="E16" s="22" t="s">
        <v>28</v>
      </c>
      <c r="F16" s="22" t="s">
        <v>28</v>
      </c>
      <c r="G16" s="22" t="s">
        <v>28</v>
      </c>
      <c r="H16" s="22"/>
      <c r="I16" s="22"/>
      <c r="J16" s="27"/>
      <c r="K16" s="22" t="s">
        <v>28</v>
      </c>
      <c r="L16" s="22" t="s">
        <v>28</v>
      </c>
      <c r="M16" s="22">
        <v>272</v>
      </c>
      <c r="N16" s="25">
        <v>272</v>
      </c>
    </row>
    <row r="17" spans="1:16" x14ac:dyDescent="0.25">
      <c r="A17" s="17">
        <v>85836</v>
      </c>
      <c r="B17" s="18" t="s">
        <v>36</v>
      </c>
      <c r="C17" s="22">
        <v>6</v>
      </c>
      <c r="D17" s="22">
        <v>1</v>
      </c>
      <c r="E17" s="22">
        <v>0</v>
      </c>
      <c r="F17" s="22">
        <v>93</v>
      </c>
      <c r="G17" s="31">
        <v>0</v>
      </c>
      <c r="H17" s="32">
        <v>1.2963951877796092</v>
      </c>
      <c r="I17" s="22">
        <v>7.778371126677655</v>
      </c>
      <c r="J17" s="22">
        <v>1</v>
      </c>
      <c r="K17" s="22">
        <v>998.65333333333342</v>
      </c>
      <c r="L17" s="22">
        <v>512</v>
      </c>
      <c r="M17" s="22"/>
      <c r="N17" s="25">
        <v>1519.4317044600111</v>
      </c>
    </row>
    <row r="18" spans="1:16" x14ac:dyDescent="0.25">
      <c r="A18" s="17">
        <v>85837</v>
      </c>
      <c r="B18" s="18" t="s">
        <v>37</v>
      </c>
      <c r="C18" s="22" t="s">
        <v>28</v>
      </c>
      <c r="D18" s="22" t="s">
        <v>28</v>
      </c>
      <c r="E18" s="22" t="s">
        <v>28</v>
      </c>
      <c r="F18" s="22" t="s">
        <v>28</v>
      </c>
      <c r="G18" s="22" t="s">
        <v>28</v>
      </c>
      <c r="H18" s="22"/>
      <c r="I18" s="22"/>
      <c r="J18" s="22">
        <v>0</v>
      </c>
      <c r="K18" s="22" t="s">
        <v>28</v>
      </c>
      <c r="L18" s="22">
        <v>271</v>
      </c>
      <c r="M18" s="22"/>
      <c r="N18" s="25">
        <v>271</v>
      </c>
    </row>
    <row r="19" spans="1:16" x14ac:dyDescent="0.25">
      <c r="A19" s="17">
        <v>85838</v>
      </c>
      <c r="B19" s="18" t="s">
        <v>38</v>
      </c>
      <c r="C19" s="22">
        <v>124</v>
      </c>
      <c r="D19" s="22">
        <v>5</v>
      </c>
      <c r="E19" s="22">
        <v>0</v>
      </c>
      <c r="F19" s="22">
        <v>0</v>
      </c>
      <c r="G19" s="22">
        <v>0</v>
      </c>
      <c r="H19" s="24">
        <v>1.4791666666666667</v>
      </c>
      <c r="I19" s="22">
        <v>183.41666666666669</v>
      </c>
      <c r="J19" s="22">
        <v>1</v>
      </c>
      <c r="K19" s="22">
        <v>0</v>
      </c>
      <c r="L19" s="22">
        <v>179</v>
      </c>
      <c r="M19" s="22"/>
      <c r="N19" s="25">
        <v>363.41666666666669</v>
      </c>
    </row>
    <row r="20" spans="1:16" x14ac:dyDescent="0.25">
      <c r="A20" s="17">
        <v>85839</v>
      </c>
      <c r="B20" s="18" t="s">
        <v>39</v>
      </c>
      <c r="C20" s="22"/>
      <c r="D20" s="22"/>
      <c r="E20" s="22"/>
      <c r="F20" s="22"/>
      <c r="G20" s="22"/>
      <c r="H20" s="33"/>
      <c r="I20" s="22"/>
      <c r="J20" s="18">
        <v>2</v>
      </c>
      <c r="K20" s="22" t="s">
        <v>28</v>
      </c>
      <c r="L20" s="18">
        <v>574</v>
      </c>
      <c r="M20" s="18"/>
      <c r="N20" s="25">
        <v>576</v>
      </c>
    </row>
    <row r="21" spans="1:16" x14ac:dyDescent="0.25">
      <c r="A21" s="17">
        <v>85840</v>
      </c>
      <c r="B21" s="18" t="s">
        <v>40</v>
      </c>
      <c r="C21" s="22">
        <v>37</v>
      </c>
      <c r="D21" s="22">
        <v>9</v>
      </c>
      <c r="E21" s="22">
        <v>1</v>
      </c>
      <c r="F21" s="22">
        <v>0</v>
      </c>
      <c r="G21" s="22">
        <v>1</v>
      </c>
      <c r="H21" s="26">
        <v>1.2963951877796092</v>
      </c>
      <c r="I21" s="22">
        <v>47.966621947845539</v>
      </c>
      <c r="J21" s="18">
        <v>0</v>
      </c>
      <c r="K21" s="22">
        <v>0</v>
      </c>
      <c r="L21" s="18">
        <v>19</v>
      </c>
      <c r="M21" s="18"/>
      <c r="N21" s="25">
        <v>66.966621947845539</v>
      </c>
    </row>
    <row r="22" spans="1:16" x14ac:dyDescent="0.25">
      <c r="A22" s="17">
        <v>85841</v>
      </c>
      <c r="B22" s="18" t="s">
        <v>41</v>
      </c>
      <c r="C22" s="22">
        <v>278</v>
      </c>
      <c r="D22" s="22">
        <v>27</v>
      </c>
      <c r="E22" s="22">
        <v>13</v>
      </c>
      <c r="F22" s="23" t="s">
        <v>42</v>
      </c>
      <c r="G22" s="22">
        <v>1</v>
      </c>
      <c r="H22" s="24">
        <v>1.3442028985507246</v>
      </c>
      <c r="I22" s="22">
        <v>373.68840579710144</v>
      </c>
      <c r="J22" s="18">
        <v>6</v>
      </c>
      <c r="K22" s="22">
        <v>0</v>
      </c>
      <c r="L22" s="18">
        <v>276</v>
      </c>
      <c r="M22" s="18"/>
      <c r="N22" s="25">
        <v>655.6884057971015</v>
      </c>
    </row>
    <row r="23" spans="1:16" x14ac:dyDescent="0.25">
      <c r="A23" s="17">
        <v>85842</v>
      </c>
      <c r="B23" s="18" t="s">
        <v>43</v>
      </c>
      <c r="C23" s="22" t="s">
        <v>28</v>
      </c>
      <c r="D23" s="22" t="s">
        <v>28</v>
      </c>
      <c r="E23" s="22" t="s">
        <v>28</v>
      </c>
      <c r="F23" s="22" t="s">
        <v>28</v>
      </c>
      <c r="G23" s="22" t="s">
        <v>28</v>
      </c>
      <c r="H23" s="24"/>
      <c r="I23" s="22"/>
      <c r="J23" s="27">
        <v>0</v>
      </c>
      <c r="K23" s="22">
        <v>181.57333333333335</v>
      </c>
      <c r="L23" s="18" t="s">
        <v>28</v>
      </c>
      <c r="M23" s="18"/>
      <c r="N23" s="25">
        <v>181.57333333333335</v>
      </c>
    </row>
    <row r="24" spans="1:16" x14ac:dyDescent="0.25">
      <c r="A24" s="17">
        <v>85843</v>
      </c>
      <c r="B24" s="18" t="s">
        <v>44</v>
      </c>
      <c r="C24" s="22" t="s">
        <v>28</v>
      </c>
      <c r="D24" s="22" t="s">
        <v>28</v>
      </c>
      <c r="E24" s="22" t="s">
        <v>28</v>
      </c>
      <c r="F24" s="22" t="s">
        <v>28</v>
      </c>
      <c r="G24" s="22" t="s">
        <v>28</v>
      </c>
      <c r="H24" s="24"/>
      <c r="I24" s="22"/>
      <c r="J24" s="27">
        <v>0</v>
      </c>
      <c r="K24" s="22">
        <v>313.62666666666667</v>
      </c>
      <c r="L24" s="18" t="s">
        <v>28</v>
      </c>
      <c r="M24" s="18"/>
      <c r="N24" s="25">
        <v>313.62666666666667</v>
      </c>
    </row>
    <row r="25" spans="1:16" x14ac:dyDescent="0.25">
      <c r="A25" s="17">
        <v>85844</v>
      </c>
      <c r="B25" s="18" t="s">
        <v>31</v>
      </c>
      <c r="C25" s="22" t="s">
        <v>28</v>
      </c>
      <c r="D25" s="22" t="s">
        <v>28</v>
      </c>
      <c r="E25" s="22" t="s">
        <v>28</v>
      </c>
      <c r="F25" s="22" t="s">
        <v>28</v>
      </c>
      <c r="G25" s="22" t="s">
        <v>28</v>
      </c>
      <c r="H25" s="24"/>
      <c r="I25" s="22"/>
      <c r="J25" s="18">
        <v>0</v>
      </c>
      <c r="K25" s="22" t="s">
        <v>28</v>
      </c>
      <c r="L25" s="18">
        <v>3</v>
      </c>
      <c r="M25" s="18"/>
      <c r="N25" s="25">
        <v>3</v>
      </c>
    </row>
    <row r="26" spans="1:16" x14ac:dyDescent="0.25">
      <c r="A26" s="17"/>
      <c r="B26" s="34" t="s">
        <v>45</v>
      </c>
      <c r="C26" s="35">
        <f t="shared" ref="C26:N26" si="0">SUM(C3:C25)</f>
        <v>1883</v>
      </c>
      <c r="D26" s="35">
        <f t="shared" si="0"/>
        <v>208</v>
      </c>
      <c r="E26" s="35">
        <f t="shared" si="0"/>
        <v>57</v>
      </c>
      <c r="F26" s="35">
        <f t="shared" si="0"/>
        <v>146</v>
      </c>
      <c r="G26" s="35">
        <f t="shared" si="0"/>
        <v>4</v>
      </c>
      <c r="H26" s="35"/>
      <c r="I26" s="35">
        <f t="shared" si="0"/>
        <v>2441.1121385890042</v>
      </c>
      <c r="J26" s="35">
        <f t="shared" si="0"/>
        <v>33</v>
      </c>
      <c r="K26" s="35">
        <f t="shared" si="0"/>
        <v>1931.2800000000002</v>
      </c>
      <c r="L26" s="35">
        <f t="shared" si="0"/>
        <v>2739</v>
      </c>
      <c r="M26" s="35">
        <f t="shared" si="0"/>
        <v>333</v>
      </c>
      <c r="N26" s="35">
        <f t="shared" si="0"/>
        <v>7477.3921385890044</v>
      </c>
      <c r="O26" s="36">
        <f>SUM(N3:N25)</f>
        <v>7477.3921385890044</v>
      </c>
    </row>
    <row r="27" spans="1:16" ht="15.75" thickBot="1" x14ac:dyDescent="0.3">
      <c r="A27" s="37"/>
      <c r="B27" s="38"/>
      <c r="C27" s="39" t="s">
        <v>46</v>
      </c>
      <c r="D27" s="40"/>
      <c r="E27" s="40"/>
      <c r="F27" s="40"/>
      <c r="G27" s="41"/>
      <c r="H27" s="42">
        <v>1.2963951877796092</v>
      </c>
      <c r="I27" s="43">
        <v>0.32646571068421265</v>
      </c>
      <c r="J27" s="43">
        <v>4.4133033801577711E-3</v>
      </c>
      <c r="K27" s="43">
        <v>0.25828256218276063</v>
      </c>
      <c r="L27" s="43">
        <v>0.36630418055309505</v>
      </c>
      <c r="M27" s="43">
        <v>4.4534243199773872E-2</v>
      </c>
      <c r="N27" s="44">
        <v>1</v>
      </c>
      <c r="P27" s="45"/>
    </row>
    <row r="28" spans="1:16" ht="15.75" thickTop="1" x14ac:dyDescent="0.25">
      <c r="A28" s="46" t="s">
        <v>47</v>
      </c>
    </row>
    <row r="29" spans="1:16" x14ac:dyDescent="0.25">
      <c r="A29" s="47" t="s">
        <v>48</v>
      </c>
    </row>
    <row r="30" spans="1:16" ht="15" customHeight="1" x14ac:dyDescent="0.25">
      <c r="A30" s="48" t="s">
        <v>49</v>
      </c>
      <c r="B30" s="49"/>
      <c r="C30" s="49"/>
      <c r="D30" s="49"/>
      <c r="E30" s="49"/>
      <c r="F30" s="49"/>
      <c r="G30" s="49"/>
      <c r="H30" s="49"/>
      <c r="I30" s="49"/>
      <c r="J30" s="10"/>
      <c r="K30" s="10"/>
      <c r="L30" s="10"/>
      <c r="M30" s="10"/>
      <c r="N30" s="10"/>
    </row>
    <row r="31" spans="1:16" ht="15" customHeight="1" x14ac:dyDescent="0.25">
      <c r="A31" s="49"/>
      <c r="B31" s="49"/>
      <c r="C31" s="49">
        <f>SUM(C27,C44)</f>
        <v>0</v>
      </c>
      <c r="D31" s="49">
        <f>SUM(D27,D44)</f>
        <v>0</v>
      </c>
      <c r="E31" s="49">
        <f>SUM(E27,E44)</f>
        <v>0</v>
      </c>
      <c r="F31" s="49">
        <f>SUM(F27,F44)</f>
        <v>0</v>
      </c>
      <c r="G31" s="49">
        <f>SUM(G27,G44)</f>
        <v>0</v>
      </c>
      <c r="H31" s="49">
        <f>SUM(H13:H25)</f>
        <v>8.0089503163358273</v>
      </c>
      <c r="I31" s="49"/>
      <c r="J31" s="10"/>
      <c r="K31" s="10"/>
      <c r="L31" s="10"/>
      <c r="M31" s="10"/>
      <c r="N31" s="10"/>
    </row>
    <row r="32" spans="1:16" x14ac:dyDescent="0.25">
      <c r="A32" s="47" t="s">
        <v>50</v>
      </c>
    </row>
    <row r="33" spans="1:14" x14ac:dyDescent="0.25">
      <c r="A33" s="47" t="s">
        <v>51</v>
      </c>
    </row>
    <row r="34" spans="1:14" x14ac:dyDescent="0.25">
      <c r="A34" s="47" t="s">
        <v>52</v>
      </c>
    </row>
    <row r="35" spans="1:14" ht="15" customHeight="1" x14ac:dyDescent="0.25">
      <c r="A35" s="47" t="s">
        <v>53</v>
      </c>
    </row>
    <row r="36" spans="1:14" x14ac:dyDescent="0.25">
      <c r="A36" s="50" t="s">
        <v>54</v>
      </c>
      <c r="B36" s="10"/>
      <c r="C36" s="10"/>
      <c r="D36" s="10"/>
      <c r="E36" s="10"/>
      <c r="F36" s="10"/>
      <c r="G36" s="10"/>
      <c r="H36" s="10"/>
      <c r="I36" s="10"/>
      <c r="J36" s="10"/>
      <c r="K36" s="10"/>
      <c r="L36" s="10"/>
      <c r="M36" s="10"/>
      <c r="N36" s="10"/>
    </row>
    <row r="37" spans="1:14" x14ac:dyDescent="0.25">
      <c r="A37" s="47" t="s">
        <v>55</v>
      </c>
    </row>
    <row r="38" spans="1:14" x14ac:dyDescent="0.25">
      <c r="A38" s="51" t="s">
        <v>56</v>
      </c>
    </row>
    <row r="39" spans="1:14" x14ac:dyDescent="0.25">
      <c r="A39" s="51" t="s">
        <v>57</v>
      </c>
    </row>
    <row r="40" spans="1:14" x14ac:dyDescent="0.25">
      <c r="A40" s="47" t="s">
        <v>58</v>
      </c>
    </row>
  </sheetData>
  <mergeCells count="6">
    <mergeCell ref="A1:N1"/>
    <mergeCell ref="C14:G14"/>
    <mergeCell ref="I14:K14"/>
    <mergeCell ref="C27:G27"/>
    <mergeCell ref="A30:N31"/>
    <mergeCell ref="A36:N36"/>
  </mergeCells>
  <pageMargins left="0.70866141732283472" right="0.70866141732283472" top="0.74803149606299213" bottom="0.74803149606299213" header="0.31496062992125984" footer="0.31496062992125984"/>
  <pageSetup paperSize="9" scale="78" orientation="landscape" r:id="rId1"/>
  <headerFooter>
    <oddHeader>&amp;C&amp;"Calibri,Regular"&amp;13SRAD Report 2029 Transport Statistics Tameside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DEEB7-6ED6-400B-A748-D248724DEF9A}">
  <sheetPr>
    <pageSetUpPr fitToPage="1"/>
  </sheetPr>
  <dimension ref="A1:P39"/>
  <sheetViews>
    <sheetView topLeftCell="A10" zoomScale="90" zoomScaleNormal="90" workbookViewId="0">
      <selection activeCell="D16" sqref="D16"/>
    </sheetView>
  </sheetViews>
  <sheetFormatPr defaultRowHeight="15" x14ac:dyDescent="0.25"/>
  <cols>
    <col min="1" max="1" width="7.140625" style="52" customWidth="1"/>
    <col min="2" max="2" width="31.140625" style="16" customWidth="1"/>
    <col min="3" max="3" width="6.42578125" style="16" customWidth="1"/>
    <col min="4" max="4" width="5.85546875" style="16" customWidth="1"/>
    <col min="5" max="5" width="6.28515625" style="16" customWidth="1"/>
    <col min="6" max="6" width="6.7109375" style="16" customWidth="1"/>
    <col min="7" max="7" width="13.140625" style="16" customWidth="1"/>
    <col min="8" max="8" width="14.7109375" style="16" customWidth="1"/>
    <col min="9" max="9" width="9.42578125" style="16" customWidth="1"/>
    <col min="10" max="10" width="12.42578125" style="16" customWidth="1"/>
    <col min="11" max="11" width="9.42578125" style="16" customWidth="1"/>
    <col min="12" max="12" width="8.28515625" style="16" customWidth="1"/>
    <col min="13" max="13" width="15.42578125" style="16" customWidth="1"/>
    <col min="14" max="14" width="27.7109375" style="16" customWidth="1"/>
    <col min="15" max="16384" width="9.140625" style="16"/>
  </cols>
  <sheetData>
    <row r="1" spans="1:14" ht="15.75" thickTop="1" x14ac:dyDescent="0.25">
      <c r="A1" s="13" t="s">
        <v>59</v>
      </c>
      <c r="B1" s="14"/>
      <c r="C1" s="14"/>
      <c r="D1" s="14"/>
      <c r="E1" s="14"/>
      <c r="F1" s="14"/>
      <c r="G1" s="14"/>
      <c r="H1" s="14"/>
      <c r="I1" s="14"/>
      <c r="J1" s="14"/>
      <c r="K1" s="14"/>
      <c r="L1" s="14"/>
      <c r="M1" s="14"/>
      <c r="N1" s="15"/>
    </row>
    <row r="2" spans="1:14" x14ac:dyDescent="0.25">
      <c r="A2" s="17" t="s">
        <v>1</v>
      </c>
      <c r="B2" s="18" t="s">
        <v>7</v>
      </c>
      <c r="C2" s="19" t="s">
        <v>8</v>
      </c>
      <c r="D2" s="19" t="s">
        <v>9</v>
      </c>
      <c r="E2" s="19" t="s">
        <v>10</v>
      </c>
      <c r="F2" s="19" t="s">
        <v>11</v>
      </c>
      <c r="G2" s="20" t="s">
        <v>12</v>
      </c>
      <c r="H2" s="20" t="s">
        <v>13</v>
      </c>
      <c r="I2" s="20" t="s">
        <v>14</v>
      </c>
      <c r="J2" s="20" t="s">
        <v>15</v>
      </c>
      <c r="K2" s="20" t="s">
        <v>16</v>
      </c>
      <c r="L2" s="20" t="s">
        <v>17</v>
      </c>
      <c r="M2" s="20" t="s">
        <v>18</v>
      </c>
      <c r="N2" s="21" t="s">
        <v>19</v>
      </c>
    </row>
    <row r="3" spans="1:14" x14ac:dyDescent="0.25">
      <c r="A3" s="17">
        <v>85806</v>
      </c>
      <c r="B3" s="18" t="s">
        <v>20</v>
      </c>
      <c r="C3" s="22">
        <v>554</v>
      </c>
      <c r="D3" s="22">
        <v>34</v>
      </c>
      <c r="E3" s="22">
        <v>5</v>
      </c>
      <c r="F3" s="23" t="s">
        <v>21</v>
      </c>
      <c r="G3" s="22">
        <v>0</v>
      </c>
      <c r="H3" s="24">
        <v>1.4036363636363636</v>
      </c>
      <c r="I3" s="22">
        <v>777.61454545454546</v>
      </c>
      <c r="J3" s="18">
        <v>2</v>
      </c>
      <c r="K3" s="22">
        <v>0</v>
      </c>
      <c r="L3" s="18">
        <v>332</v>
      </c>
      <c r="M3" s="18"/>
      <c r="N3" s="25">
        <f>SUM(I3:M3)</f>
        <v>1111.6145454545454</v>
      </c>
    </row>
    <row r="4" spans="1:14" x14ac:dyDescent="0.25">
      <c r="A4" s="17">
        <v>85807</v>
      </c>
      <c r="B4" s="18" t="s">
        <v>22</v>
      </c>
      <c r="C4" s="22">
        <v>457</v>
      </c>
      <c r="D4" s="22">
        <v>51</v>
      </c>
      <c r="E4" s="22">
        <v>9</v>
      </c>
      <c r="F4" s="22">
        <v>2</v>
      </c>
      <c r="G4" s="22">
        <v>0</v>
      </c>
      <c r="H4" s="24">
        <v>1.3672566371681416</v>
      </c>
      <c r="I4" s="22">
        <v>624.83628318584067</v>
      </c>
      <c r="J4" s="18">
        <v>4</v>
      </c>
      <c r="K4" s="22">
        <v>15.196850393700787</v>
      </c>
      <c r="L4" s="18">
        <v>49</v>
      </c>
      <c r="M4" s="18"/>
      <c r="N4" s="25">
        <f>SUM(I4:M4)</f>
        <v>693.03313357954141</v>
      </c>
    </row>
    <row r="5" spans="1:14" x14ac:dyDescent="0.25">
      <c r="A5" s="17">
        <v>85810</v>
      </c>
      <c r="B5" s="18" t="s">
        <v>23</v>
      </c>
      <c r="C5" s="22">
        <v>465</v>
      </c>
      <c r="D5" s="22">
        <v>38</v>
      </c>
      <c r="E5" s="22">
        <v>7</v>
      </c>
      <c r="F5" s="22">
        <v>6</v>
      </c>
      <c r="G5" s="22">
        <v>2</v>
      </c>
      <c r="H5" s="24">
        <v>1.3784313725490196</v>
      </c>
      <c r="I5" s="22">
        <v>640.97058823529414</v>
      </c>
      <c r="J5" s="18">
        <v>5</v>
      </c>
      <c r="K5" s="22">
        <v>45.590551181102363</v>
      </c>
      <c r="L5" s="18">
        <v>320</v>
      </c>
      <c r="M5" s="18"/>
      <c r="N5" s="25">
        <f t="shared" ref="N5:N25" si="0">SUM(I5:M5)</f>
        <v>1011.5611394163965</v>
      </c>
    </row>
    <row r="6" spans="1:14" x14ac:dyDescent="0.25">
      <c r="A6" s="17">
        <v>85811</v>
      </c>
      <c r="B6" s="18" t="s">
        <v>24</v>
      </c>
      <c r="C6" s="22">
        <v>38</v>
      </c>
      <c r="D6" s="22">
        <v>4</v>
      </c>
      <c r="E6" s="22">
        <v>0</v>
      </c>
      <c r="F6" s="22">
        <v>0</v>
      </c>
      <c r="G6" s="22">
        <v>0</v>
      </c>
      <c r="H6" s="26">
        <v>1.4372186561786044</v>
      </c>
      <c r="I6" s="22">
        <v>54.614308934786969</v>
      </c>
      <c r="J6" s="18">
        <v>0</v>
      </c>
      <c r="K6" s="22">
        <v>0</v>
      </c>
      <c r="L6" s="18">
        <v>28</v>
      </c>
      <c r="M6" s="18"/>
      <c r="N6" s="25">
        <f t="shared" si="0"/>
        <v>82.614308934786976</v>
      </c>
    </row>
    <row r="7" spans="1:14" x14ac:dyDescent="0.25">
      <c r="A7" s="17">
        <v>85812</v>
      </c>
      <c r="B7" s="18" t="s">
        <v>25</v>
      </c>
      <c r="C7" s="22">
        <v>86</v>
      </c>
      <c r="D7" s="22">
        <v>14</v>
      </c>
      <c r="E7" s="22">
        <v>6</v>
      </c>
      <c r="F7" s="22">
        <v>48</v>
      </c>
      <c r="G7" s="22">
        <v>2</v>
      </c>
      <c r="H7" s="24">
        <v>1.6</v>
      </c>
      <c r="I7" s="22">
        <v>137.6</v>
      </c>
      <c r="J7" s="18">
        <v>0</v>
      </c>
      <c r="K7" s="22">
        <v>364.7244094488189</v>
      </c>
      <c r="L7" s="18">
        <v>147</v>
      </c>
      <c r="M7" s="18"/>
      <c r="N7" s="25">
        <f t="shared" si="0"/>
        <v>649.32440944881887</v>
      </c>
    </row>
    <row r="8" spans="1:14" x14ac:dyDescent="0.25">
      <c r="A8" s="17">
        <v>85813</v>
      </c>
      <c r="B8" s="18" t="s">
        <v>26</v>
      </c>
      <c r="C8" s="22">
        <v>29</v>
      </c>
      <c r="D8" s="22">
        <v>2</v>
      </c>
      <c r="E8" s="22">
        <v>2</v>
      </c>
      <c r="F8" s="22">
        <v>0</v>
      </c>
      <c r="G8" s="22">
        <v>0</v>
      </c>
      <c r="H8" s="26">
        <v>1.4372186561786044</v>
      </c>
      <c r="I8" s="22">
        <v>41.679341029179525</v>
      </c>
      <c r="J8" s="18">
        <v>2</v>
      </c>
      <c r="K8" s="22">
        <v>0</v>
      </c>
      <c r="L8" s="18">
        <v>276</v>
      </c>
      <c r="M8" s="18"/>
      <c r="N8" s="25">
        <f t="shared" si="0"/>
        <v>319.67934102917951</v>
      </c>
    </row>
    <row r="9" spans="1:14" x14ac:dyDescent="0.25">
      <c r="A9" s="17">
        <v>85815</v>
      </c>
      <c r="B9" s="18" t="s">
        <v>27</v>
      </c>
      <c r="C9" s="22" t="s">
        <v>28</v>
      </c>
      <c r="D9" s="22" t="s">
        <v>28</v>
      </c>
      <c r="E9" s="22" t="s">
        <v>28</v>
      </c>
      <c r="F9" s="22" t="s">
        <v>28</v>
      </c>
      <c r="G9" s="22" t="s">
        <v>28</v>
      </c>
      <c r="H9" s="24"/>
      <c r="I9" s="22"/>
      <c r="J9" s="27"/>
      <c r="K9" s="22" t="s">
        <v>28</v>
      </c>
      <c r="L9" s="18"/>
      <c r="M9" s="18">
        <v>58</v>
      </c>
      <c r="N9" s="25">
        <f t="shared" si="0"/>
        <v>58</v>
      </c>
    </row>
    <row r="10" spans="1:14" x14ac:dyDescent="0.25">
      <c r="A10" s="17">
        <v>85822</v>
      </c>
      <c r="B10" s="18" t="s">
        <v>29</v>
      </c>
      <c r="C10" s="22" t="s">
        <v>28</v>
      </c>
      <c r="D10" s="22" t="s">
        <v>28</v>
      </c>
      <c r="E10" s="22" t="s">
        <v>28</v>
      </c>
      <c r="F10" s="22" t="s">
        <v>28</v>
      </c>
      <c r="G10" s="22" t="s">
        <v>28</v>
      </c>
      <c r="H10" s="22"/>
      <c r="I10" s="22"/>
      <c r="J10" s="22">
        <v>3</v>
      </c>
      <c r="K10" s="22" t="s">
        <v>28</v>
      </c>
      <c r="L10" s="22">
        <v>219</v>
      </c>
      <c r="M10" s="22"/>
      <c r="N10" s="25">
        <f t="shared" si="0"/>
        <v>222</v>
      </c>
    </row>
    <row r="11" spans="1:14" x14ac:dyDescent="0.25">
      <c r="A11" s="17">
        <v>85823</v>
      </c>
      <c r="B11" s="18" t="s">
        <v>30</v>
      </c>
      <c r="C11" s="22" t="s">
        <v>28</v>
      </c>
      <c r="D11" s="22" t="s">
        <v>28</v>
      </c>
      <c r="E11" s="22" t="s">
        <v>28</v>
      </c>
      <c r="F11" s="22" t="s">
        <v>28</v>
      </c>
      <c r="G11" s="22" t="s">
        <v>28</v>
      </c>
      <c r="H11" s="22"/>
      <c r="I11" s="22"/>
      <c r="J11" s="22">
        <v>0</v>
      </c>
      <c r="K11" s="22" t="s">
        <v>28</v>
      </c>
      <c r="L11" s="22">
        <v>24</v>
      </c>
      <c r="M11" s="22"/>
      <c r="N11" s="25">
        <f t="shared" si="0"/>
        <v>24</v>
      </c>
    </row>
    <row r="12" spans="1:14" x14ac:dyDescent="0.25">
      <c r="A12" s="17">
        <v>85824</v>
      </c>
      <c r="B12" s="18" t="s">
        <v>22</v>
      </c>
      <c r="C12" s="22" t="s">
        <v>28</v>
      </c>
      <c r="D12" s="22" t="s">
        <v>28</v>
      </c>
      <c r="E12" s="22" t="s">
        <v>28</v>
      </c>
      <c r="F12" s="22" t="s">
        <v>28</v>
      </c>
      <c r="G12" s="22" t="s">
        <v>28</v>
      </c>
      <c r="H12" s="22"/>
      <c r="I12" s="22"/>
      <c r="J12" s="22">
        <v>0</v>
      </c>
      <c r="K12" s="22" t="s">
        <v>28</v>
      </c>
      <c r="L12" s="22">
        <v>1</v>
      </c>
      <c r="M12" s="22"/>
      <c r="N12" s="25">
        <f t="shared" si="0"/>
        <v>1</v>
      </c>
    </row>
    <row r="13" spans="1:14" x14ac:dyDescent="0.25">
      <c r="A13" s="17">
        <v>85825</v>
      </c>
      <c r="B13" s="18" t="s">
        <v>31</v>
      </c>
      <c r="C13" s="22">
        <v>142</v>
      </c>
      <c r="D13" s="22">
        <v>33</v>
      </c>
      <c r="E13" s="22">
        <v>2</v>
      </c>
      <c r="F13" s="22">
        <v>9</v>
      </c>
      <c r="G13" s="22">
        <v>1</v>
      </c>
      <c r="H13" s="26">
        <v>1.4372186561786044</v>
      </c>
      <c r="I13" s="22">
        <v>204.08504917736184</v>
      </c>
      <c r="J13" s="22">
        <v>0</v>
      </c>
      <c r="K13" s="22">
        <v>68.385826771653541</v>
      </c>
      <c r="L13" s="22">
        <v>29</v>
      </c>
      <c r="M13" s="22"/>
      <c r="N13" s="25">
        <f t="shared" si="0"/>
        <v>301.47087594901541</v>
      </c>
    </row>
    <row r="14" spans="1:14" x14ac:dyDescent="0.25">
      <c r="A14" s="17">
        <v>85826</v>
      </c>
      <c r="B14" s="18" t="s">
        <v>32</v>
      </c>
      <c r="C14" s="22">
        <v>6</v>
      </c>
      <c r="D14" s="22">
        <v>0</v>
      </c>
      <c r="E14" s="22">
        <v>0</v>
      </c>
      <c r="F14" s="22">
        <v>0</v>
      </c>
      <c r="G14" s="22">
        <v>0</v>
      </c>
      <c r="H14" s="26">
        <v>1.4372186561786044</v>
      </c>
      <c r="I14" s="22">
        <v>8.6233119370716267</v>
      </c>
      <c r="J14" s="22">
        <v>0</v>
      </c>
      <c r="K14" s="22">
        <v>0</v>
      </c>
      <c r="L14" s="22">
        <v>19</v>
      </c>
      <c r="M14" s="22"/>
      <c r="N14" s="25">
        <f t="shared" si="0"/>
        <v>27.623311937071627</v>
      </c>
    </row>
    <row r="15" spans="1:14" x14ac:dyDescent="0.25">
      <c r="A15" s="17">
        <v>85827</v>
      </c>
      <c r="B15" s="18" t="s">
        <v>34</v>
      </c>
      <c r="C15" s="22" t="s">
        <v>28</v>
      </c>
      <c r="D15" s="22" t="s">
        <v>28</v>
      </c>
      <c r="E15" s="22" t="s">
        <v>28</v>
      </c>
      <c r="F15" s="22" t="s">
        <v>28</v>
      </c>
      <c r="G15" s="22" t="s">
        <v>28</v>
      </c>
      <c r="H15" s="22"/>
      <c r="I15" s="22"/>
      <c r="J15" s="22">
        <v>0</v>
      </c>
      <c r="K15" s="22" t="s">
        <v>28</v>
      </c>
      <c r="L15" s="22">
        <v>1</v>
      </c>
      <c r="M15" s="22"/>
      <c r="N15" s="25">
        <f t="shared" si="0"/>
        <v>1</v>
      </c>
    </row>
    <row r="16" spans="1:14" x14ac:dyDescent="0.25">
      <c r="A16" s="17">
        <v>85835</v>
      </c>
      <c r="B16" s="18" t="s">
        <v>35</v>
      </c>
      <c r="C16" s="22" t="s">
        <v>28</v>
      </c>
      <c r="D16" s="22" t="s">
        <v>28</v>
      </c>
      <c r="E16" s="22" t="s">
        <v>28</v>
      </c>
      <c r="F16" s="22" t="s">
        <v>28</v>
      </c>
      <c r="G16" s="22" t="s">
        <v>28</v>
      </c>
      <c r="H16" s="22"/>
      <c r="I16" s="22"/>
      <c r="J16" s="27"/>
      <c r="K16" s="22" t="s">
        <v>28</v>
      </c>
      <c r="L16" s="22" t="s">
        <v>28</v>
      </c>
      <c r="M16" s="22">
        <v>229</v>
      </c>
      <c r="N16" s="25">
        <f t="shared" si="0"/>
        <v>229</v>
      </c>
    </row>
    <row r="17" spans="1:16" x14ac:dyDescent="0.25">
      <c r="A17" s="17">
        <v>85836</v>
      </c>
      <c r="B17" s="18" t="s">
        <v>36</v>
      </c>
      <c r="C17" s="22">
        <v>3</v>
      </c>
      <c r="D17" s="22">
        <v>1</v>
      </c>
      <c r="E17" s="22">
        <v>0</v>
      </c>
      <c r="F17" s="22">
        <v>102</v>
      </c>
      <c r="G17" s="31">
        <v>0</v>
      </c>
      <c r="H17" s="32">
        <v>1.4372186561786044</v>
      </c>
      <c r="I17" s="22">
        <v>4.3116559685358133</v>
      </c>
      <c r="J17" s="22">
        <v>0</v>
      </c>
      <c r="K17" s="22">
        <v>965</v>
      </c>
      <c r="L17" s="22">
        <v>290</v>
      </c>
      <c r="M17" s="22"/>
      <c r="N17" s="25">
        <f t="shared" si="0"/>
        <v>1259.3116559685359</v>
      </c>
    </row>
    <row r="18" spans="1:16" x14ac:dyDescent="0.25">
      <c r="A18" s="17">
        <v>85837</v>
      </c>
      <c r="B18" s="18" t="s">
        <v>37</v>
      </c>
      <c r="C18" s="22" t="s">
        <v>28</v>
      </c>
      <c r="D18" s="22" t="s">
        <v>28</v>
      </c>
      <c r="E18" s="22" t="s">
        <v>28</v>
      </c>
      <c r="F18" s="22" t="s">
        <v>28</v>
      </c>
      <c r="G18" s="22" t="s">
        <v>28</v>
      </c>
      <c r="H18" s="22"/>
      <c r="I18" s="22"/>
      <c r="J18" s="22">
        <v>0</v>
      </c>
      <c r="K18" s="22" t="s">
        <v>28</v>
      </c>
      <c r="L18" s="22">
        <v>195</v>
      </c>
      <c r="M18" s="22"/>
      <c r="N18" s="25">
        <f t="shared" si="0"/>
        <v>195</v>
      </c>
    </row>
    <row r="19" spans="1:16" x14ac:dyDescent="0.25">
      <c r="A19" s="17">
        <v>85838</v>
      </c>
      <c r="B19" s="18" t="s">
        <v>38</v>
      </c>
      <c r="C19" s="22">
        <v>212</v>
      </c>
      <c r="D19" s="22">
        <v>0</v>
      </c>
      <c r="E19" s="22">
        <v>1</v>
      </c>
      <c r="F19" s="22">
        <v>0</v>
      </c>
      <c r="G19" s="22">
        <v>0</v>
      </c>
      <c r="H19" s="24">
        <v>1.5973451327433628</v>
      </c>
      <c r="I19" s="22">
        <v>338.63716814159289</v>
      </c>
      <c r="J19" s="22">
        <v>0</v>
      </c>
      <c r="K19" s="22">
        <v>0</v>
      </c>
      <c r="L19" s="22">
        <v>195</v>
      </c>
      <c r="M19" s="22"/>
      <c r="N19" s="25">
        <f t="shared" si="0"/>
        <v>533.63716814159284</v>
      </c>
    </row>
    <row r="20" spans="1:16" x14ac:dyDescent="0.25">
      <c r="A20" s="17">
        <v>85839</v>
      </c>
      <c r="B20" s="18" t="s">
        <v>39</v>
      </c>
      <c r="C20" s="22"/>
      <c r="D20" s="22"/>
      <c r="E20" s="22"/>
      <c r="F20" s="23"/>
      <c r="G20" s="22"/>
      <c r="H20" s="33"/>
      <c r="I20" s="22"/>
      <c r="J20" s="18">
        <v>2</v>
      </c>
      <c r="K20" s="22" t="s">
        <v>28</v>
      </c>
      <c r="L20" s="18">
        <v>218</v>
      </c>
      <c r="M20" s="18"/>
      <c r="N20" s="25">
        <f t="shared" si="0"/>
        <v>220</v>
      </c>
    </row>
    <row r="21" spans="1:16" x14ac:dyDescent="0.25">
      <c r="A21" s="17">
        <v>85840</v>
      </c>
      <c r="B21" s="18" t="s">
        <v>40</v>
      </c>
      <c r="C21" s="22">
        <v>29</v>
      </c>
      <c r="D21" s="22">
        <v>5</v>
      </c>
      <c r="E21" s="22">
        <v>1</v>
      </c>
      <c r="F21" s="22">
        <v>0</v>
      </c>
      <c r="G21" s="22">
        <v>0</v>
      </c>
      <c r="H21" s="26">
        <v>1.4372186561786044</v>
      </c>
      <c r="I21" s="22">
        <v>41.679341029179525</v>
      </c>
      <c r="J21" s="18">
        <v>0</v>
      </c>
      <c r="K21" s="22">
        <v>0</v>
      </c>
      <c r="L21" s="18">
        <v>11</v>
      </c>
      <c r="M21" s="18"/>
      <c r="N21" s="25">
        <f t="shared" si="0"/>
        <v>52.679341029179525</v>
      </c>
    </row>
    <row r="22" spans="1:16" x14ac:dyDescent="0.25">
      <c r="A22" s="17">
        <v>85841</v>
      </c>
      <c r="B22" s="18" t="s">
        <v>41</v>
      </c>
      <c r="C22" s="22">
        <v>381</v>
      </c>
      <c r="D22" s="22">
        <v>26</v>
      </c>
      <c r="E22" s="22">
        <v>4</v>
      </c>
      <c r="F22" s="23" t="s">
        <v>60</v>
      </c>
      <c r="G22" s="22">
        <v>0</v>
      </c>
      <c r="H22" s="24">
        <v>1.5158730158730158</v>
      </c>
      <c r="I22" s="22">
        <v>577.54761904761904</v>
      </c>
      <c r="J22" s="18">
        <v>1</v>
      </c>
      <c r="K22" s="22">
        <v>0</v>
      </c>
      <c r="L22" s="18">
        <v>287</v>
      </c>
      <c r="M22" s="18"/>
      <c r="N22" s="25">
        <f t="shared" si="0"/>
        <v>865.54761904761904</v>
      </c>
    </row>
    <row r="23" spans="1:16" x14ac:dyDescent="0.25">
      <c r="A23" s="17">
        <v>85842</v>
      </c>
      <c r="B23" s="18" t="s">
        <v>43</v>
      </c>
      <c r="C23" s="22" t="s">
        <v>28</v>
      </c>
      <c r="D23" s="22" t="s">
        <v>28</v>
      </c>
      <c r="E23" s="22" t="s">
        <v>28</v>
      </c>
      <c r="F23" s="22" t="s">
        <v>28</v>
      </c>
      <c r="G23" s="22" t="s">
        <v>28</v>
      </c>
      <c r="H23" s="24"/>
      <c r="I23" s="22"/>
      <c r="J23" s="27">
        <v>0</v>
      </c>
      <c r="K23" s="22">
        <v>205.15748031496062</v>
      </c>
      <c r="L23" s="18" t="s">
        <v>28</v>
      </c>
      <c r="M23" s="18"/>
      <c r="N23" s="25">
        <f t="shared" si="0"/>
        <v>205.15748031496062</v>
      </c>
    </row>
    <row r="24" spans="1:16" x14ac:dyDescent="0.25">
      <c r="A24" s="17">
        <v>85843</v>
      </c>
      <c r="B24" s="18" t="s">
        <v>61</v>
      </c>
      <c r="C24" s="22" t="s">
        <v>28</v>
      </c>
      <c r="D24" s="22" t="s">
        <v>28</v>
      </c>
      <c r="E24" s="22" t="s">
        <v>28</v>
      </c>
      <c r="F24" s="22" t="s">
        <v>28</v>
      </c>
      <c r="G24" s="22" t="s">
        <v>28</v>
      </c>
      <c r="H24" s="24"/>
      <c r="I24" s="22"/>
      <c r="J24" s="27">
        <v>0</v>
      </c>
      <c r="K24" s="22">
        <v>395.11811023622045</v>
      </c>
      <c r="L24" s="18" t="s">
        <v>28</v>
      </c>
      <c r="M24" s="18"/>
      <c r="N24" s="25">
        <f t="shared" si="0"/>
        <v>395.11811023622045</v>
      </c>
    </row>
    <row r="25" spans="1:16" x14ac:dyDescent="0.25">
      <c r="A25" s="17">
        <v>85844</v>
      </c>
      <c r="B25" s="18" t="s">
        <v>31</v>
      </c>
      <c r="C25" s="22"/>
      <c r="D25" s="22"/>
      <c r="E25" s="22"/>
      <c r="F25" s="22"/>
      <c r="G25" s="22"/>
      <c r="H25" s="24"/>
      <c r="I25" s="22"/>
      <c r="J25" s="18">
        <v>0</v>
      </c>
      <c r="K25" s="22" t="s">
        <v>28</v>
      </c>
      <c r="L25" s="18">
        <v>0</v>
      </c>
      <c r="M25" s="18"/>
      <c r="N25" s="25">
        <f t="shared" si="0"/>
        <v>0</v>
      </c>
    </row>
    <row r="26" spans="1:16" x14ac:dyDescent="0.25">
      <c r="A26" s="53"/>
      <c r="B26" s="34" t="s">
        <v>45</v>
      </c>
      <c r="C26" s="35">
        <f t="shared" ref="C26:N26" si="1">SUM(C3:C25)</f>
        <v>2402</v>
      </c>
      <c r="D26" s="35">
        <f t="shared" si="1"/>
        <v>208</v>
      </c>
      <c r="E26" s="35">
        <f t="shared" si="1"/>
        <v>37</v>
      </c>
      <c r="F26" s="35">
        <f t="shared" si="1"/>
        <v>167</v>
      </c>
      <c r="G26" s="35">
        <f t="shared" si="1"/>
        <v>5</v>
      </c>
      <c r="H26" s="35"/>
      <c r="I26" s="35">
        <f t="shared" si="1"/>
        <v>3452.1992121410076</v>
      </c>
      <c r="J26" s="35">
        <f t="shared" si="1"/>
        <v>19</v>
      </c>
      <c r="K26" s="35">
        <f t="shared" si="1"/>
        <v>2059.1732283464567</v>
      </c>
      <c r="L26" s="35">
        <f t="shared" si="1"/>
        <v>2641</v>
      </c>
      <c r="M26" s="35">
        <f t="shared" si="1"/>
        <v>287</v>
      </c>
      <c r="N26" s="54">
        <f t="shared" si="1"/>
        <v>8458.3724404874629</v>
      </c>
      <c r="O26" s="36">
        <f>SUM(N3:N25)</f>
        <v>8458.3724404874629</v>
      </c>
    </row>
    <row r="27" spans="1:16" ht="15.75" thickBot="1" x14ac:dyDescent="0.3">
      <c r="A27" s="55"/>
      <c r="B27" s="56"/>
      <c r="C27" s="39" t="s">
        <v>46</v>
      </c>
      <c r="D27" s="57"/>
      <c r="E27" s="57"/>
      <c r="F27" s="57"/>
      <c r="G27" s="58"/>
      <c r="H27" s="42">
        <v>1.4372186561786044</v>
      </c>
      <c r="I27" s="43">
        <f>I26/$N$26</f>
        <v>0.40813989173809123</v>
      </c>
      <c r="J27" s="43">
        <f t="shared" ref="J27:N27" si="2">J26/$N$26</f>
        <v>2.2462950329608582E-3</v>
      </c>
      <c r="K27" s="43">
        <f t="shared" si="2"/>
        <v>0.2434479260442432</v>
      </c>
      <c r="L27" s="43">
        <f t="shared" si="2"/>
        <v>0.31223500958155931</v>
      </c>
      <c r="M27" s="43">
        <f t="shared" si="2"/>
        <v>3.3930877603145594E-2</v>
      </c>
      <c r="N27" s="59">
        <f t="shared" si="2"/>
        <v>1</v>
      </c>
      <c r="P27" s="45"/>
    </row>
    <row r="28" spans="1:16" ht="15.75" thickTop="1" x14ac:dyDescent="0.25">
      <c r="A28" s="46" t="s">
        <v>47</v>
      </c>
    </row>
    <row r="29" spans="1:16" x14ac:dyDescent="0.25">
      <c r="A29" s="47" t="s">
        <v>48</v>
      </c>
    </row>
    <row r="30" spans="1:16" ht="15" customHeight="1" x14ac:dyDescent="0.25">
      <c r="A30" s="48" t="s">
        <v>49</v>
      </c>
      <c r="B30" s="49"/>
      <c r="C30" s="49"/>
      <c r="D30" s="49"/>
      <c r="E30" s="49"/>
      <c r="F30" s="49"/>
      <c r="G30" s="49"/>
      <c r="H30" s="49"/>
      <c r="I30" s="49"/>
      <c r="J30" s="10"/>
      <c r="K30" s="10"/>
      <c r="L30" s="10"/>
      <c r="M30" s="10"/>
      <c r="N30" s="10"/>
    </row>
    <row r="31" spans="1:16" ht="15" customHeight="1" x14ac:dyDescent="0.25">
      <c r="A31" s="49"/>
      <c r="B31" s="49"/>
      <c r="C31" s="49">
        <f>SUM(C27,C43)</f>
        <v>0</v>
      </c>
      <c r="D31" s="49">
        <f>SUM(D27,D43)</f>
        <v>0</v>
      </c>
      <c r="E31" s="49">
        <f>SUM(E27,E43)</f>
        <v>0</v>
      </c>
      <c r="F31" s="49">
        <f>SUM(F27,F43)</f>
        <v>0</v>
      </c>
      <c r="G31" s="49">
        <f>SUM(G27,G43)</f>
        <v>0</v>
      </c>
      <c r="H31" s="49">
        <f>SUM(H13:H25)</f>
        <v>8.8620927733307973</v>
      </c>
      <c r="I31" s="49"/>
      <c r="J31" s="10"/>
      <c r="K31" s="10"/>
      <c r="L31" s="10"/>
      <c r="M31" s="10"/>
      <c r="N31" s="10"/>
    </row>
    <row r="32" spans="1:16" x14ac:dyDescent="0.25">
      <c r="A32" s="47" t="s">
        <v>50</v>
      </c>
    </row>
    <row r="33" spans="1:14" x14ac:dyDescent="0.25">
      <c r="A33" s="47" t="s">
        <v>51</v>
      </c>
    </row>
    <row r="34" spans="1:14" x14ac:dyDescent="0.25">
      <c r="A34" s="47" t="s">
        <v>53</v>
      </c>
    </row>
    <row r="35" spans="1:14" ht="15" customHeight="1" x14ac:dyDescent="0.25">
      <c r="A35" s="50" t="s">
        <v>54</v>
      </c>
      <c r="B35" s="10"/>
      <c r="C35" s="10"/>
      <c r="D35" s="10"/>
      <c r="E35" s="10"/>
      <c r="F35" s="10"/>
      <c r="G35" s="10"/>
      <c r="H35" s="10"/>
      <c r="I35" s="10"/>
      <c r="J35" s="10"/>
      <c r="K35" s="10"/>
      <c r="L35" s="10"/>
      <c r="M35" s="10"/>
      <c r="N35" s="10"/>
    </row>
    <row r="36" spans="1:14" x14ac:dyDescent="0.25">
      <c r="A36" s="51" t="s">
        <v>55</v>
      </c>
    </row>
    <row r="37" spans="1:14" x14ac:dyDescent="0.25">
      <c r="A37" s="51" t="s">
        <v>56</v>
      </c>
    </row>
    <row r="38" spans="1:14" x14ac:dyDescent="0.25">
      <c r="A38" s="51" t="s">
        <v>57</v>
      </c>
    </row>
    <row r="39" spans="1:14" x14ac:dyDescent="0.25">
      <c r="A39" s="47" t="s">
        <v>58</v>
      </c>
    </row>
  </sheetData>
  <mergeCells count="4">
    <mergeCell ref="A1:N1"/>
    <mergeCell ref="C27:G27"/>
    <mergeCell ref="A30:N31"/>
    <mergeCell ref="A35:N35"/>
  </mergeCells>
  <pageMargins left="0.70866141732283472" right="0.70866141732283472" top="0.74803149606299213" bottom="0.74803149606299213" header="0.31496062992125984" footer="0.31496062992125984"/>
  <pageSetup paperSize="9" scale="75" orientation="landscape" r:id="rId1"/>
  <headerFooter>
    <oddHeader>&amp;C&amp;"Calibri,Regular"&amp;13SRAD Report 2029 Transport Statistics Tameside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6DBF-0073-49CD-9F5D-A41885ACF63E}">
  <sheetPr>
    <pageSetUpPr fitToPage="1"/>
  </sheetPr>
  <dimension ref="A1:R39"/>
  <sheetViews>
    <sheetView zoomScale="90" zoomScaleNormal="90" workbookViewId="0">
      <selection activeCell="D16" sqref="D16"/>
    </sheetView>
  </sheetViews>
  <sheetFormatPr defaultRowHeight="15" x14ac:dyDescent="0.25"/>
  <cols>
    <col min="1" max="1" width="7.140625" style="52" customWidth="1"/>
    <col min="2" max="2" width="31.140625" style="16" customWidth="1"/>
    <col min="3" max="3" width="6.42578125" style="16" customWidth="1"/>
    <col min="4" max="4" width="5.85546875" style="16" customWidth="1"/>
    <col min="5" max="5" width="6.28515625" style="16" customWidth="1"/>
    <col min="6" max="6" width="6.7109375" style="16" customWidth="1"/>
    <col min="7" max="7" width="13.140625" style="16" customWidth="1"/>
    <col min="8" max="8" width="14.7109375" style="16" customWidth="1"/>
    <col min="9" max="9" width="9.42578125" style="16" customWidth="1"/>
    <col min="10" max="10" width="12.42578125" style="16" customWidth="1"/>
    <col min="11" max="11" width="9.42578125" style="16" customWidth="1"/>
    <col min="12" max="12" width="8.28515625" style="16" customWidth="1"/>
    <col min="13" max="13" width="15.42578125" style="16" customWidth="1"/>
    <col min="14" max="14" width="27.7109375" style="16" customWidth="1"/>
    <col min="15" max="16384" width="9.140625" style="16"/>
  </cols>
  <sheetData>
    <row r="1" spans="1:14" ht="15.75" thickTop="1" x14ac:dyDescent="0.25">
      <c r="A1" s="13" t="s">
        <v>62</v>
      </c>
      <c r="B1" s="14"/>
      <c r="C1" s="14"/>
      <c r="D1" s="14"/>
      <c r="E1" s="14"/>
      <c r="F1" s="14"/>
      <c r="G1" s="14"/>
      <c r="H1" s="14"/>
      <c r="I1" s="14"/>
      <c r="J1" s="14"/>
      <c r="K1" s="14"/>
      <c r="L1" s="14"/>
      <c r="M1" s="14"/>
      <c r="N1" s="15"/>
    </row>
    <row r="2" spans="1:14" x14ac:dyDescent="0.25">
      <c r="A2" s="17" t="s">
        <v>1</v>
      </c>
      <c r="B2" s="18" t="s">
        <v>7</v>
      </c>
      <c r="C2" s="19" t="s">
        <v>8</v>
      </c>
      <c r="D2" s="19" t="s">
        <v>9</v>
      </c>
      <c r="E2" s="19" t="s">
        <v>10</v>
      </c>
      <c r="F2" s="19" t="s">
        <v>11</v>
      </c>
      <c r="G2" s="20" t="s">
        <v>12</v>
      </c>
      <c r="H2" s="20" t="s">
        <v>13</v>
      </c>
      <c r="I2" s="20" t="s">
        <v>14</v>
      </c>
      <c r="J2" s="20" t="s">
        <v>15</v>
      </c>
      <c r="K2" s="20" t="s">
        <v>16</v>
      </c>
      <c r="L2" s="20" t="s">
        <v>17</v>
      </c>
      <c r="M2" s="20" t="s">
        <v>18</v>
      </c>
      <c r="N2" s="21" t="s">
        <v>19</v>
      </c>
    </row>
    <row r="3" spans="1:14" x14ac:dyDescent="0.25">
      <c r="A3" s="17">
        <v>85806</v>
      </c>
      <c r="B3" s="18" t="s">
        <v>20</v>
      </c>
      <c r="C3" s="22">
        <v>390</v>
      </c>
      <c r="D3" s="22">
        <v>25</v>
      </c>
      <c r="E3" s="22">
        <v>0</v>
      </c>
      <c r="F3" s="23" t="s">
        <v>21</v>
      </c>
      <c r="G3" s="22">
        <v>0</v>
      </c>
      <c r="H3" s="24">
        <v>1.3848167539267016</v>
      </c>
      <c r="I3" s="22">
        <v>540.0785340314136</v>
      </c>
      <c r="J3" s="18">
        <v>7</v>
      </c>
      <c r="K3" s="22">
        <v>0</v>
      </c>
      <c r="L3" s="18">
        <v>605</v>
      </c>
      <c r="M3" s="18"/>
      <c r="N3" s="25">
        <f t="shared" ref="N3:N25" si="0">SUM(I3:M3)</f>
        <v>1152.0785340314137</v>
      </c>
    </row>
    <row r="4" spans="1:14" x14ac:dyDescent="0.25">
      <c r="A4" s="17">
        <v>85807</v>
      </c>
      <c r="B4" s="18" t="s">
        <v>22</v>
      </c>
      <c r="C4" s="22">
        <v>233</v>
      </c>
      <c r="D4" s="22">
        <v>35</v>
      </c>
      <c r="E4" s="22">
        <v>3</v>
      </c>
      <c r="F4" s="22">
        <v>0</v>
      </c>
      <c r="G4" s="22">
        <v>0</v>
      </c>
      <c r="H4" s="24">
        <v>1.3463203463203464</v>
      </c>
      <c r="I4" s="22">
        <v>313.69264069264068</v>
      </c>
      <c r="J4" s="18">
        <v>8</v>
      </c>
      <c r="K4" s="22">
        <v>0</v>
      </c>
      <c r="L4" s="18">
        <v>57</v>
      </c>
      <c r="M4" s="18"/>
      <c r="N4" s="25">
        <f t="shared" si="0"/>
        <v>378.69264069264068</v>
      </c>
    </row>
    <row r="5" spans="1:14" x14ac:dyDescent="0.25">
      <c r="A5" s="17">
        <v>85810</v>
      </c>
      <c r="B5" s="18" t="s">
        <v>23</v>
      </c>
      <c r="C5" s="22">
        <v>336</v>
      </c>
      <c r="D5" s="22">
        <v>30</v>
      </c>
      <c r="E5" s="22">
        <v>5</v>
      </c>
      <c r="F5" s="22">
        <v>5</v>
      </c>
      <c r="G5" s="22">
        <v>4</v>
      </c>
      <c r="H5" s="24">
        <v>1.2966101694915255</v>
      </c>
      <c r="I5" s="22">
        <v>435.66101694915255</v>
      </c>
      <c r="J5" s="18">
        <v>20</v>
      </c>
      <c r="K5" s="22">
        <v>31.904761904761905</v>
      </c>
      <c r="L5" s="18">
        <v>138</v>
      </c>
      <c r="M5" s="18"/>
      <c r="N5" s="25">
        <f t="shared" si="0"/>
        <v>625.56577885391448</v>
      </c>
    </row>
    <row r="6" spans="1:14" x14ac:dyDescent="0.25">
      <c r="A6" s="17">
        <v>85811</v>
      </c>
      <c r="B6" s="18" t="s">
        <v>24</v>
      </c>
      <c r="C6" s="22">
        <v>18</v>
      </c>
      <c r="D6" s="22">
        <v>2</v>
      </c>
      <c r="E6" s="22">
        <v>0</v>
      </c>
      <c r="F6" s="22">
        <v>0</v>
      </c>
      <c r="G6" s="22">
        <v>0</v>
      </c>
      <c r="H6" s="26">
        <v>1.3805662053778358</v>
      </c>
      <c r="I6" s="22">
        <v>24.850191696801044</v>
      </c>
      <c r="J6" s="18">
        <v>1</v>
      </c>
      <c r="K6" s="22">
        <v>0</v>
      </c>
      <c r="L6" s="18">
        <v>11</v>
      </c>
      <c r="M6" s="18"/>
      <c r="N6" s="25">
        <f t="shared" si="0"/>
        <v>36.850191696801048</v>
      </c>
    </row>
    <row r="7" spans="1:14" x14ac:dyDescent="0.25">
      <c r="A7" s="17">
        <v>85812</v>
      </c>
      <c r="B7" s="18" t="s">
        <v>25</v>
      </c>
      <c r="C7" s="22">
        <v>84</v>
      </c>
      <c r="D7" s="22">
        <v>4</v>
      </c>
      <c r="E7" s="22">
        <v>0</v>
      </c>
      <c r="F7" s="22">
        <v>48</v>
      </c>
      <c r="G7" s="22">
        <v>1</v>
      </c>
      <c r="H7" s="24">
        <v>1.6823529411764706</v>
      </c>
      <c r="I7" s="22">
        <v>141.31764705882352</v>
      </c>
      <c r="J7" s="18">
        <v>2</v>
      </c>
      <c r="K7" s="22">
        <v>306.28571428571433</v>
      </c>
      <c r="L7" s="18">
        <v>93</v>
      </c>
      <c r="M7" s="18"/>
      <c r="N7" s="25">
        <f t="shared" si="0"/>
        <v>542.60336134453792</v>
      </c>
    </row>
    <row r="8" spans="1:14" x14ac:dyDescent="0.25">
      <c r="A8" s="17">
        <v>85813</v>
      </c>
      <c r="B8" s="18" t="s">
        <v>26</v>
      </c>
      <c r="C8" s="22">
        <v>39</v>
      </c>
      <c r="D8" s="22">
        <v>3</v>
      </c>
      <c r="E8" s="22">
        <v>0</v>
      </c>
      <c r="F8" s="22">
        <v>0</v>
      </c>
      <c r="G8" s="22">
        <v>0</v>
      </c>
      <c r="H8" s="26">
        <v>1.3805662053778358</v>
      </c>
      <c r="I8" s="22">
        <v>53.842082009735599</v>
      </c>
      <c r="J8" s="18">
        <v>21</v>
      </c>
      <c r="K8" s="22">
        <v>0</v>
      </c>
      <c r="L8" s="18">
        <v>326</v>
      </c>
      <c r="M8" s="18"/>
      <c r="N8" s="25">
        <f t="shared" si="0"/>
        <v>400.84208200973558</v>
      </c>
    </row>
    <row r="9" spans="1:14" x14ac:dyDescent="0.25">
      <c r="A9" s="17">
        <v>85815</v>
      </c>
      <c r="B9" s="18" t="s">
        <v>27</v>
      </c>
      <c r="C9" s="22" t="s">
        <v>28</v>
      </c>
      <c r="D9" s="22" t="s">
        <v>28</v>
      </c>
      <c r="E9" s="22" t="s">
        <v>28</v>
      </c>
      <c r="F9" s="22" t="s">
        <v>28</v>
      </c>
      <c r="G9" s="22" t="s">
        <v>28</v>
      </c>
      <c r="H9" s="24"/>
      <c r="I9" s="22"/>
      <c r="J9" s="27"/>
      <c r="K9" s="22" t="s">
        <v>28</v>
      </c>
      <c r="L9" s="18"/>
      <c r="M9" s="18">
        <v>257</v>
      </c>
      <c r="N9" s="25">
        <f t="shared" si="0"/>
        <v>257</v>
      </c>
    </row>
    <row r="10" spans="1:14" x14ac:dyDescent="0.25">
      <c r="A10" s="17">
        <v>85822</v>
      </c>
      <c r="B10" s="18" t="s">
        <v>29</v>
      </c>
      <c r="C10" s="22" t="s">
        <v>28</v>
      </c>
      <c r="D10" s="22" t="s">
        <v>28</v>
      </c>
      <c r="E10" s="22" t="s">
        <v>28</v>
      </c>
      <c r="F10" s="22" t="s">
        <v>28</v>
      </c>
      <c r="G10" s="22" t="s">
        <v>28</v>
      </c>
      <c r="H10" s="22"/>
      <c r="I10" s="22"/>
      <c r="J10" s="22">
        <v>3</v>
      </c>
      <c r="K10" s="22" t="s">
        <v>28</v>
      </c>
      <c r="L10" s="22">
        <v>166</v>
      </c>
      <c r="M10" s="22"/>
      <c r="N10" s="25">
        <f t="shared" si="0"/>
        <v>169</v>
      </c>
    </row>
    <row r="11" spans="1:14" x14ac:dyDescent="0.25">
      <c r="A11" s="17">
        <v>85823</v>
      </c>
      <c r="B11" s="18" t="s">
        <v>30</v>
      </c>
      <c r="C11" s="22" t="s">
        <v>28</v>
      </c>
      <c r="D11" s="22" t="s">
        <v>28</v>
      </c>
      <c r="E11" s="22" t="s">
        <v>28</v>
      </c>
      <c r="F11" s="22" t="s">
        <v>28</v>
      </c>
      <c r="G11" s="22" t="s">
        <v>28</v>
      </c>
      <c r="H11" s="22"/>
      <c r="I11" s="22"/>
      <c r="J11" s="22">
        <v>4</v>
      </c>
      <c r="K11" s="22" t="s">
        <v>28</v>
      </c>
      <c r="L11" s="22">
        <v>25</v>
      </c>
      <c r="M11" s="22"/>
      <c r="N11" s="25">
        <f t="shared" si="0"/>
        <v>29</v>
      </c>
    </row>
    <row r="12" spans="1:14" x14ac:dyDescent="0.25">
      <c r="A12" s="17">
        <v>85824</v>
      </c>
      <c r="B12" s="18" t="s">
        <v>22</v>
      </c>
      <c r="C12" s="22" t="s">
        <v>28</v>
      </c>
      <c r="D12" s="22" t="s">
        <v>28</v>
      </c>
      <c r="E12" s="22" t="s">
        <v>28</v>
      </c>
      <c r="F12" s="22" t="s">
        <v>28</v>
      </c>
      <c r="G12" s="22" t="s">
        <v>28</v>
      </c>
      <c r="H12" s="22"/>
      <c r="I12" s="22"/>
      <c r="J12" s="22">
        <v>1</v>
      </c>
      <c r="K12" s="22" t="s">
        <v>28</v>
      </c>
      <c r="L12" s="22">
        <v>4</v>
      </c>
      <c r="M12" s="22"/>
      <c r="N12" s="25">
        <f t="shared" si="0"/>
        <v>5</v>
      </c>
    </row>
    <row r="13" spans="1:14" x14ac:dyDescent="0.25">
      <c r="A13" s="17">
        <v>85825</v>
      </c>
      <c r="B13" s="18" t="s">
        <v>31</v>
      </c>
      <c r="C13" s="22">
        <v>318</v>
      </c>
      <c r="D13" s="22">
        <v>26</v>
      </c>
      <c r="E13" s="22">
        <v>1</v>
      </c>
      <c r="F13" s="22">
        <v>7</v>
      </c>
      <c r="G13" s="22">
        <v>0</v>
      </c>
      <c r="H13" s="26">
        <v>1.3805662053778358</v>
      </c>
      <c r="I13" s="22">
        <v>439.02005331015181</v>
      </c>
      <c r="J13" s="22">
        <v>4</v>
      </c>
      <c r="K13" s="22">
        <v>44.666666666666671</v>
      </c>
      <c r="L13" s="22">
        <v>42</v>
      </c>
      <c r="M13" s="22"/>
      <c r="N13" s="25">
        <f t="shared" si="0"/>
        <v>529.68671997681849</v>
      </c>
    </row>
    <row r="14" spans="1:14" x14ac:dyDescent="0.25">
      <c r="A14" s="17">
        <v>85826</v>
      </c>
      <c r="B14" s="18" t="s">
        <v>32</v>
      </c>
      <c r="C14" s="22">
        <v>8</v>
      </c>
      <c r="D14" s="22">
        <v>0</v>
      </c>
      <c r="E14" s="22">
        <v>0</v>
      </c>
      <c r="F14" s="22">
        <v>0</v>
      </c>
      <c r="G14" s="22">
        <v>0</v>
      </c>
      <c r="H14" s="26">
        <v>1.3805662053778358</v>
      </c>
      <c r="I14" s="22">
        <v>11.044529643022686</v>
      </c>
      <c r="J14" s="22">
        <v>2</v>
      </c>
      <c r="K14" s="22">
        <v>0</v>
      </c>
      <c r="L14" s="22">
        <v>33</v>
      </c>
      <c r="M14" s="22"/>
      <c r="N14" s="25">
        <f t="shared" si="0"/>
        <v>46.044529643022685</v>
      </c>
    </row>
    <row r="15" spans="1:14" x14ac:dyDescent="0.25">
      <c r="A15" s="17">
        <v>85827</v>
      </c>
      <c r="B15" s="18" t="s">
        <v>34</v>
      </c>
      <c r="C15" s="22" t="s">
        <v>28</v>
      </c>
      <c r="D15" s="22" t="s">
        <v>28</v>
      </c>
      <c r="E15" s="22" t="s">
        <v>28</v>
      </c>
      <c r="F15" s="22" t="s">
        <v>28</v>
      </c>
      <c r="G15" s="22" t="s">
        <v>28</v>
      </c>
      <c r="H15" s="22"/>
      <c r="I15" s="22"/>
      <c r="J15" s="22">
        <v>0</v>
      </c>
      <c r="K15" s="22" t="s">
        <v>28</v>
      </c>
      <c r="L15" s="22">
        <v>3</v>
      </c>
      <c r="M15" s="22"/>
      <c r="N15" s="25">
        <f t="shared" si="0"/>
        <v>3</v>
      </c>
    </row>
    <row r="16" spans="1:14" x14ac:dyDescent="0.25">
      <c r="A16" s="17">
        <v>85835</v>
      </c>
      <c r="B16" s="18" t="s">
        <v>35</v>
      </c>
      <c r="C16" s="22" t="s">
        <v>28</v>
      </c>
      <c r="D16" s="22" t="s">
        <v>28</v>
      </c>
      <c r="E16" s="22" t="s">
        <v>28</v>
      </c>
      <c r="F16" s="22" t="s">
        <v>28</v>
      </c>
      <c r="G16" s="22" t="s">
        <v>28</v>
      </c>
      <c r="H16" s="22"/>
      <c r="I16" s="22"/>
      <c r="J16" s="27"/>
      <c r="K16" s="22" t="s">
        <v>28</v>
      </c>
      <c r="L16" s="22" t="s">
        <v>28</v>
      </c>
      <c r="M16" s="22">
        <v>445</v>
      </c>
      <c r="N16" s="25">
        <f t="shared" si="0"/>
        <v>445</v>
      </c>
    </row>
    <row r="17" spans="1:18" x14ac:dyDescent="0.25">
      <c r="A17" s="17">
        <v>85836</v>
      </c>
      <c r="B17" s="18" t="s">
        <v>36</v>
      </c>
      <c r="C17" s="22">
        <v>3</v>
      </c>
      <c r="D17" s="22">
        <v>2</v>
      </c>
      <c r="E17" s="22">
        <v>0</v>
      </c>
      <c r="F17" s="22">
        <v>96</v>
      </c>
      <c r="G17" s="31">
        <v>0</v>
      </c>
      <c r="H17" s="32">
        <v>1.3805662053778358</v>
      </c>
      <c r="I17" s="22">
        <v>4.1416986161335076</v>
      </c>
      <c r="J17" s="22">
        <v>2</v>
      </c>
      <c r="K17" s="22">
        <v>746.57142857142867</v>
      </c>
      <c r="L17" s="22">
        <v>460</v>
      </c>
      <c r="M17" s="22"/>
      <c r="N17" s="25">
        <f t="shared" si="0"/>
        <v>1212.7131271875621</v>
      </c>
    </row>
    <row r="18" spans="1:18" x14ac:dyDescent="0.25">
      <c r="A18" s="17">
        <v>85837</v>
      </c>
      <c r="B18" s="18" t="s">
        <v>37</v>
      </c>
      <c r="C18" s="22" t="s">
        <v>28</v>
      </c>
      <c r="D18" s="22" t="s">
        <v>28</v>
      </c>
      <c r="E18" s="22" t="s">
        <v>28</v>
      </c>
      <c r="F18" s="22" t="s">
        <v>28</v>
      </c>
      <c r="G18" s="22" t="s">
        <v>28</v>
      </c>
      <c r="H18" s="22"/>
      <c r="I18" s="22"/>
      <c r="J18" s="22">
        <v>0</v>
      </c>
      <c r="K18" s="22" t="s">
        <v>28</v>
      </c>
      <c r="L18" s="22">
        <v>118</v>
      </c>
      <c r="M18" s="22"/>
      <c r="N18" s="25">
        <f t="shared" si="0"/>
        <v>118</v>
      </c>
    </row>
    <row r="19" spans="1:18" x14ac:dyDescent="0.25">
      <c r="A19" s="17">
        <v>85838</v>
      </c>
      <c r="B19" s="18" t="s">
        <v>38</v>
      </c>
      <c r="C19" s="22">
        <v>36</v>
      </c>
      <c r="D19" s="22">
        <v>0</v>
      </c>
      <c r="E19" s="22">
        <v>0</v>
      </c>
      <c r="F19" s="22">
        <v>0</v>
      </c>
      <c r="G19" s="22">
        <v>0</v>
      </c>
      <c r="H19" s="24">
        <v>1.55</v>
      </c>
      <c r="I19" s="22">
        <v>55.800000000000004</v>
      </c>
      <c r="J19" s="22">
        <v>0</v>
      </c>
      <c r="K19" s="22">
        <v>0</v>
      </c>
      <c r="L19" s="22">
        <v>407</v>
      </c>
      <c r="M19" s="22"/>
      <c r="N19" s="25">
        <f t="shared" si="0"/>
        <v>462.8</v>
      </c>
    </row>
    <row r="20" spans="1:18" x14ac:dyDescent="0.25">
      <c r="A20" s="17">
        <v>85839</v>
      </c>
      <c r="B20" s="18" t="s">
        <v>39</v>
      </c>
      <c r="C20" s="22"/>
      <c r="D20" s="22"/>
      <c r="E20" s="22"/>
      <c r="F20" s="23"/>
      <c r="G20" s="22"/>
      <c r="H20" s="33"/>
      <c r="I20" s="22"/>
      <c r="J20" s="18">
        <v>5</v>
      </c>
      <c r="K20" s="22" t="s">
        <v>28</v>
      </c>
      <c r="L20" s="18">
        <v>137</v>
      </c>
      <c r="M20" s="18"/>
      <c r="N20" s="25">
        <f t="shared" si="0"/>
        <v>142</v>
      </c>
    </row>
    <row r="21" spans="1:18" x14ac:dyDescent="0.25">
      <c r="A21" s="17">
        <v>85840</v>
      </c>
      <c r="B21" s="18" t="s">
        <v>40</v>
      </c>
      <c r="C21" s="22">
        <v>29</v>
      </c>
      <c r="D21" s="22">
        <v>5</v>
      </c>
      <c r="E21" s="22">
        <v>0</v>
      </c>
      <c r="F21" s="22">
        <v>0</v>
      </c>
      <c r="G21" s="22">
        <v>0</v>
      </c>
      <c r="H21" s="26">
        <v>1.3805662053778358</v>
      </c>
      <c r="I21" s="22">
        <v>40.036419955957236</v>
      </c>
      <c r="J21" s="22">
        <v>0</v>
      </c>
      <c r="K21" s="22">
        <v>0</v>
      </c>
      <c r="L21" s="18">
        <v>6</v>
      </c>
      <c r="M21" s="18"/>
      <c r="N21" s="25">
        <f t="shared" si="0"/>
        <v>46.036419955957236</v>
      </c>
    </row>
    <row r="22" spans="1:18" x14ac:dyDescent="0.25">
      <c r="A22" s="17">
        <v>85841</v>
      </c>
      <c r="B22" s="18" t="s">
        <v>41</v>
      </c>
      <c r="C22" s="22">
        <v>210</v>
      </c>
      <c r="D22" s="22">
        <v>12</v>
      </c>
      <c r="E22" s="22">
        <v>1</v>
      </c>
      <c r="F22" s="23" t="s">
        <v>60</v>
      </c>
      <c r="G22" s="22">
        <v>1</v>
      </c>
      <c r="H22" s="24">
        <v>1.3952380952380952</v>
      </c>
      <c r="I22" s="22">
        <v>293</v>
      </c>
      <c r="J22" s="18">
        <v>6</v>
      </c>
      <c r="K22" s="22">
        <v>0</v>
      </c>
      <c r="L22" s="18">
        <v>103</v>
      </c>
      <c r="M22" s="18"/>
      <c r="N22" s="25">
        <f t="shared" si="0"/>
        <v>402</v>
      </c>
      <c r="O22" s="60">
        <v>209</v>
      </c>
    </row>
    <row r="23" spans="1:18" x14ac:dyDescent="0.25">
      <c r="A23" s="17">
        <v>85842</v>
      </c>
      <c r="B23" s="18" t="s">
        <v>43</v>
      </c>
      <c r="C23" s="22" t="s">
        <v>28</v>
      </c>
      <c r="D23" s="22" t="s">
        <v>28</v>
      </c>
      <c r="E23" s="22" t="s">
        <v>28</v>
      </c>
      <c r="F23" s="22" t="s">
        <v>28</v>
      </c>
      <c r="G23" s="22" t="s">
        <v>28</v>
      </c>
      <c r="H23" s="24"/>
      <c r="I23" s="22"/>
      <c r="J23" s="27">
        <v>0</v>
      </c>
      <c r="K23" s="22">
        <v>102.0952380952381</v>
      </c>
      <c r="L23" s="18" t="s">
        <v>28</v>
      </c>
      <c r="M23" s="18"/>
      <c r="N23" s="25">
        <f t="shared" si="0"/>
        <v>102.0952380952381</v>
      </c>
    </row>
    <row r="24" spans="1:18" x14ac:dyDescent="0.25">
      <c r="A24" s="17">
        <v>85843</v>
      </c>
      <c r="B24" s="18" t="s">
        <v>61</v>
      </c>
      <c r="C24" s="22" t="s">
        <v>28</v>
      </c>
      <c r="D24" s="22" t="s">
        <v>28</v>
      </c>
      <c r="E24" s="22" t="s">
        <v>28</v>
      </c>
      <c r="F24" s="22" t="s">
        <v>28</v>
      </c>
      <c r="G24" s="22" t="s">
        <v>28</v>
      </c>
      <c r="H24" s="24"/>
      <c r="I24" s="22"/>
      <c r="J24" s="27">
        <v>0</v>
      </c>
      <c r="K24" s="22">
        <v>185.04761904761907</v>
      </c>
      <c r="L24" s="18" t="s">
        <v>28</v>
      </c>
      <c r="M24" s="18"/>
      <c r="N24" s="25">
        <f t="shared" si="0"/>
        <v>185.04761904761907</v>
      </c>
    </row>
    <row r="25" spans="1:18" x14ac:dyDescent="0.25">
      <c r="A25" s="17">
        <v>85844</v>
      </c>
      <c r="B25" s="18" t="s">
        <v>31</v>
      </c>
      <c r="C25" s="22"/>
      <c r="D25" s="22"/>
      <c r="E25" s="22"/>
      <c r="F25" s="22"/>
      <c r="G25" s="22"/>
      <c r="H25" s="24"/>
      <c r="I25" s="22"/>
      <c r="J25" s="18">
        <v>0</v>
      </c>
      <c r="K25" s="22" t="s">
        <v>28</v>
      </c>
      <c r="L25" s="18">
        <v>3</v>
      </c>
      <c r="M25" s="18"/>
      <c r="N25" s="25">
        <f t="shared" si="0"/>
        <v>3</v>
      </c>
    </row>
    <row r="26" spans="1:18" x14ac:dyDescent="0.25">
      <c r="A26" s="17"/>
      <c r="B26" s="18" t="s">
        <v>45</v>
      </c>
      <c r="C26" s="35">
        <f>SUM(C3:C25)</f>
        <v>1704</v>
      </c>
      <c r="D26" s="35">
        <f t="shared" ref="D26:G26" si="1">SUM(D3:D25)</f>
        <v>144</v>
      </c>
      <c r="E26" s="35">
        <f t="shared" si="1"/>
        <v>10</v>
      </c>
      <c r="F26" s="35">
        <f t="shared" si="1"/>
        <v>156</v>
      </c>
      <c r="G26" s="35">
        <f t="shared" si="1"/>
        <v>6</v>
      </c>
      <c r="H26" s="35"/>
      <c r="I26" s="35">
        <f t="shared" ref="I26:N26" si="2">SUM(I3:I25)</f>
        <v>2352.484813963832</v>
      </c>
      <c r="J26" s="35">
        <f t="shared" si="2"/>
        <v>86</v>
      </c>
      <c r="K26" s="35">
        <f t="shared" si="2"/>
        <v>1416.5714285714287</v>
      </c>
      <c r="L26" s="35">
        <f t="shared" si="2"/>
        <v>2737</v>
      </c>
      <c r="M26" s="35">
        <f t="shared" si="2"/>
        <v>702</v>
      </c>
      <c r="N26" s="54">
        <f t="shared" si="2"/>
        <v>7294.0562425352618</v>
      </c>
      <c r="O26" s="36">
        <f>SUM(N3:N25)</f>
        <v>7294.0562425352618</v>
      </c>
      <c r="R26" s="61"/>
    </row>
    <row r="27" spans="1:18" ht="15.75" thickBot="1" x14ac:dyDescent="0.3">
      <c r="A27" s="37"/>
      <c r="B27" s="38"/>
      <c r="C27" s="62" t="s">
        <v>46</v>
      </c>
      <c r="D27" s="63"/>
      <c r="E27" s="63"/>
      <c r="F27" s="63"/>
      <c r="G27" s="64"/>
      <c r="H27" s="42">
        <v>1.3805662053778358</v>
      </c>
      <c r="I27" s="43">
        <f>I26/$N$26</f>
        <v>0.32252079443058385</v>
      </c>
      <c r="J27" s="43">
        <f t="shared" ref="J27:N27" si="3">J26/$N$26</f>
        <v>1.1790421836685508E-2</v>
      </c>
      <c r="K27" s="43">
        <f t="shared" si="3"/>
        <v>0.1942090081936437</v>
      </c>
      <c r="L27" s="43">
        <f t="shared" si="3"/>
        <v>0.37523702984893298</v>
      </c>
      <c r="M27" s="43">
        <f t="shared" si="3"/>
        <v>9.62427456901538E-2</v>
      </c>
      <c r="N27" s="59">
        <f t="shared" si="3"/>
        <v>1</v>
      </c>
      <c r="P27" s="45"/>
    </row>
    <row r="28" spans="1:18" ht="15.75" thickTop="1" x14ac:dyDescent="0.25">
      <c r="A28" s="46" t="s">
        <v>47</v>
      </c>
    </row>
    <row r="29" spans="1:18" x14ac:dyDescent="0.25">
      <c r="A29" s="47" t="s">
        <v>48</v>
      </c>
    </row>
    <row r="30" spans="1:18" ht="15" customHeight="1" x14ac:dyDescent="0.25">
      <c r="A30" s="48" t="s">
        <v>49</v>
      </c>
      <c r="B30" s="49"/>
      <c r="C30" s="49"/>
      <c r="D30" s="49"/>
      <c r="E30" s="49"/>
      <c r="F30" s="49"/>
      <c r="G30" s="49"/>
      <c r="H30" s="49"/>
      <c r="I30" s="49"/>
      <c r="J30" s="10"/>
      <c r="K30" s="10"/>
      <c r="L30" s="10"/>
      <c r="M30" s="10"/>
      <c r="N30" s="10"/>
    </row>
    <row r="31" spans="1:18" ht="15" customHeight="1" x14ac:dyDescent="0.25">
      <c r="A31" s="49"/>
      <c r="B31" s="49"/>
      <c r="C31" s="49">
        <f>SUM(C27,C43)</f>
        <v>0</v>
      </c>
      <c r="D31" s="49">
        <f>SUM(D27,D43)</f>
        <v>0</v>
      </c>
      <c r="E31" s="49">
        <f>SUM(E27,E43)</f>
        <v>0</v>
      </c>
      <c r="F31" s="49">
        <f>SUM(F27,F43)</f>
        <v>0</v>
      </c>
      <c r="G31" s="49">
        <f>SUM(G27,G43)</f>
        <v>0</v>
      </c>
      <c r="H31" s="49">
        <f>SUM(H13:H25)</f>
        <v>8.4675029167494387</v>
      </c>
      <c r="I31" s="49"/>
      <c r="J31" s="10"/>
      <c r="K31" s="10"/>
      <c r="L31" s="10"/>
      <c r="M31" s="10"/>
      <c r="N31" s="10"/>
    </row>
    <row r="32" spans="1:18" x14ac:dyDescent="0.25">
      <c r="A32" s="47" t="s">
        <v>50</v>
      </c>
    </row>
    <row r="33" spans="1:14" x14ac:dyDescent="0.25">
      <c r="A33" s="47" t="s">
        <v>51</v>
      </c>
    </row>
    <row r="34" spans="1:14" x14ac:dyDescent="0.25">
      <c r="A34" s="47" t="s">
        <v>53</v>
      </c>
    </row>
    <row r="35" spans="1:14" ht="15" customHeight="1" x14ac:dyDescent="0.25">
      <c r="A35" s="50" t="s">
        <v>54</v>
      </c>
      <c r="B35" s="10"/>
      <c r="C35" s="10"/>
      <c r="D35" s="10"/>
      <c r="E35" s="10"/>
      <c r="F35" s="10"/>
      <c r="G35" s="10"/>
      <c r="H35" s="10"/>
      <c r="I35" s="10"/>
      <c r="J35" s="10"/>
      <c r="K35" s="10"/>
      <c r="L35" s="10"/>
      <c r="M35" s="10"/>
      <c r="N35" s="10"/>
    </row>
    <row r="36" spans="1:14" x14ac:dyDescent="0.25">
      <c r="A36" s="47" t="s">
        <v>55</v>
      </c>
    </row>
    <row r="37" spans="1:14" x14ac:dyDescent="0.25">
      <c r="A37" s="51" t="s">
        <v>56</v>
      </c>
    </row>
    <row r="38" spans="1:14" x14ac:dyDescent="0.25">
      <c r="A38" s="51" t="s">
        <v>57</v>
      </c>
    </row>
    <row r="39" spans="1:14" x14ac:dyDescent="0.25">
      <c r="A39" s="47" t="s">
        <v>58</v>
      </c>
    </row>
  </sheetData>
  <mergeCells count="4">
    <mergeCell ref="A1:N1"/>
    <mergeCell ref="C27:G27"/>
    <mergeCell ref="A30:N31"/>
    <mergeCell ref="A35:N35"/>
  </mergeCells>
  <pageMargins left="0.70866141732283472" right="0.70866141732283472" top="0.74803149606299213" bottom="0.74803149606299213" header="0.31496062992125984" footer="0.31496062992125984"/>
  <pageSetup paperSize="9" scale="72" orientation="landscape" r:id="rId1"/>
  <headerFooter>
    <oddHeader>&amp;C&amp;"Calibri,Regular"&amp;13SRAD Report 2029 Transport Statistics Tameside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CAD5-BDF1-4DD7-8557-A2778B73E4E3}">
  <sheetPr>
    <pageSetUpPr fitToPage="1"/>
  </sheetPr>
  <dimension ref="A1:T29"/>
  <sheetViews>
    <sheetView zoomScale="90" zoomScaleNormal="90" zoomScalePageLayoutView="75" workbookViewId="0">
      <selection activeCell="D16" sqref="D16"/>
    </sheetView>
  </sheetViews>
  <sheetFormatPr defaultRowHeight="15" x14ac:dyDescent="0.25"/>
  <cols>
    <col min="1" max="1" width="7.140625" style="52" customWidth="1"/>
    <col min="2" max="2" width="31.140625" style="16" customWidth="1"/>
    <col min="3" max="3" width="6.42578125" style="16" customWidth="1"/>
    <col min="4" max="4" width="5.85546875" style="16" customWidth="1"/>
    <col min="5" max="5" width="6.28515625" style="16" customWidth="1"/>
    <col min="6" max="6" width="6.7109375" style="16" customWidth="1"/>
    <col min="7" max="7" width="13.140625" style="16" customWidth="1"/>
    <col min="8" max="8" width="14.7109375" style="16" customWidth="1"/>
    <col min="9" max="9" width="9.42578125" style="16" customWidth="1"/>
    <col min="10" max="10" width="12.42578125" style="16" customWidth="1"/>
    <col min="11" max="11" width="8.28515625" style="16" customWidth="1"/>
    <col min="12" max="12" width="27.7109375" style="16" customWidth="1"/>
    <col min="13" max="16384" width="9.140625" style="16"/>
  </cols>
  <sheetData>
    <row r="1" spans="1:20" ht="15.75" thickTop="1" x14ac:dyDescent="0.25">
      <c r="A1" s="13" t="s">
        <v>63</v>
      </c>
      <c r="B1" s="14"/>
      <c r="C1" s="14"/>
      <c r="D1" s="14"/>
      <c r="E1" s="14"/>
      <c r="F1" s="14"/>
      <c r="G1" s="14"/>
      <c r="H1" s="14"/>
      <c r="I1" s="14"/>
      <c r="J1" s="14"/>
      <c r="K1" s="14"/>
      <c r="L1" s="15"/>
    </row>
    <row r="2" spans="1:20" ht="30" x14ac:dyDescent="0.25">
      <c r="A2" s="17" t="s">
        <v>1</v>
      </c>
      <c r="B2" s="18" t="s">
        <v>7</v>
      </c>
      <c r="C2" s="19" t="s">
        <v>8</v>
      </c>
      <c r="D2" s="19" t="s">
        <v>9</v>
      </c>
      <c r="E2" s="19" t="s">
        <v>10</v>
      </c>
      <c r="F2" s="19" t="s">
        <v>11</v>
      </c>
      <c r="G2" s="20" t="s">
        <v>12</v>
      </c>
      <c r="H2" s="20" t="s">
        <v>64</v>
      </c>
      <c r="I2" s="20" t="s">
        <v>14</v>
      </c>
      <c r="J2" s="20" t="s">
        <v>15</v>
      </c>
      <c r="K2" s="20" t="s">
        <v>17</v>
      </c>
      <c r="L2" s="21" t="s">
        <v>19</v>
      </c>
    </row>
    <row r="3" spans="1:20" x14ac:dyDescent="0.25">
      <c r="A3" s="17">
        <v>85829</v>
      </c>
      <c r="B3" s="18" t="s">
        <v>65</v>
      </c>
      <c r="C3" s="22" t="s">
        <v>28</v>
      </c>
      <c r="D3" s="22" t="s">
        <v>28</v>
      </c>
      <c r="E3" s="22" t="s">
        <v>28</v>
      </c>
      <c r="F3" s="65" t="s">
        <v>28</v>
      </c>
      <c r="G3" s="22" t="s">
        <v>28</v>
      </c>
      <c r="H3" s="24"/>
      <c r="I3" s="22" t="s">
        <v>28</v>
      </c>
      <c r="J3" s="18">
        <v>1</v>
      </c>
      <c r="K3" s="18">
        <v>9</v>
      </c>
      <c r="L3" s="25">
        <f>SUM(I3:K3)</f>
        <v>10</v>
      </c>
    </row>
    <row r="4" spans="1:20" x14ac:dyDescent="0.25">
      <c r="A4" s="17">
        <v>85830</v>
      </c>
      <c r="B4" s="18" t="s">
        <v>66</v>
      </c>
      <c r="C4" s="22">
        <v>74</v>
      </c>
      <c r="D4" s="22">
        <v>0</v>
      </c>
      <c r="E4" s="22">
        <v>0</v>
      </c>
      <c r="F4" s="65">
        <v>0</v>
      </c>
      <c r="G4" s="22">
        <v>0</v>
      </c>
      <c r="H4" s="24">
        <v>1.2963951877796092</v>
      </c>
      <c r="I4" s="22">
        <v>95.933243895691078</v>
      </c>
      <c r="J4" s="18">
        <v>0</v>
      </c>
      <c r="K4" s="18">
        <v>0</v>
      </c>
      <c r="L4" s="25">
        <f>SUM(I4:K4)</f>
        <v>95.933243895691078</v>
      </c>
    </row>
    <row r="5" spans="1:20" x14ac:dyDescent="0.25">
      <c r="A5" s="17">
        <v>85831</v>
      </c>
      <c r="B5" s="18" t="s">
        <v>67</v>
      </c>
      <c r="C5" s="22" t="s">
        <v>28</v>
      </c>
      <c r="D5" s="22" t="s">
        <v>28</v>
      </c>
      <c r="E5" s="22" t="s">
        <v>28</v>
      </c>
      <c r="F5" s="65" t="s">
        <v>28</v>
      </c>
      <c r="G5" s="22" t="s">
        <v>28</v>
      </c>
      <c r="H5" s="24"/>
      <c r="I5" s="22" t="s">
        <v>28</v>
      </c>
      <c r="J5" s="18">
        <v>1</v>
      </c>
      <c r="K5" s="18">
        <v>27</v>
      </c>
      <c r="L5" s="25">
        <f>SUM(I5:K5)</f>
        <v>28</v>
      </c>
    </row>
    <row r="6" spans="1:20" x14ac:dyDescent="0.25">
      <c r="A6" s="17">
        <v>85832</v>
      </c>
      <c r="B6" s="18" t="s">
        <v>68</v>
      </c>
      <c r="C6" s="22">
        <v>415</v>
      </c>
      <c r="D6" s="22">
        <v>57</v>
      </c>
      <c r="E6" s="22">
        <v>2</v>
      </c>
      <c r="F6" s="65">
        <v>0</v>
      </c>
      <c r="G6" s="22">
        <v>1</v>
      </c>
      <c r="H6" s="24">
        <v>1.2963951877796092</v>
      </c>
      <c r="I6" s="22">
        <v>538.00400292853783</v>
      </c>
      <c r="J6" s="18">
        <v>1</v>
      </c>
      <c r="K6" s="18">
        <v>17</v>
      </c>
      <c r="L6" s="25">
        <f>SUM(I6:K6)</f>
        <v>556.00400292853783</v>
      </c>
    </row>
    <row r="7" spans="1:20" x14ac:dyDescent="0.25">
      <c r="A7" s="53"/>
      <c r="B7" s="34" t="s">
        <v>45</v>
      </c>
      <c r="C7" s="35">
        <f>SUM(C3:C6)</f>
        <v>489</v>
      </c>
      <c r="D7" s="35">
        <f t="shared" ref="D7:K7" si="0">SUM(D3:D6)</f>
        <v>57</v>
      </c>
      <c r="E7" s="35">
        <f t="shared" si="0"/>
        <v>2</v>
      </c>
      <c r="F7" s="66">
        <f t="shared" si="0"/>
        <v>0</v>
      </c>
      <c r="G7" s="35">
        <f t="shared" si="0"/>
        <v>1</v>
      </c>
      <c r="H7" s="35"/>
      <c r="I7" s="35">
        <f t="shared" si="0"/>
        <v>633.93724682422885</v>
      </c>
      <c r="J7" s="35">
        <f>SUM(J3:J6)</f>
        <v>3</v>
      </c>
      <c r="K7" s="35">
        <f t="shared" si="0"/>
        <v>53</v>
      </c>
      <c r="L7" s="54">
        <f>SUM(I7:K7)</f>
        <v>689.93724682422885</v>
      </c>
    </row>
    <row r="8" spans="1:20" ht="15.75" thickBot="1" x14ac:dyDescent="0.3">
      <c r="A8" s="55"/>
      <c r="B8" s="56"/>
      <c r="C8" s="67"/>
      <c r="D8" s="67"/>
      <c r="E8" s="67"/>
      <c r="F8" s="67"/>
      <c r="G8" s="67"/>
      <c r="H8" s="68"/>
      <c r="I8" s="43">
        <f>I7/$L$7</f>
        <v>0.91883319786289663</v>
      </c>
      <c r="J8" s="43">
        <f>J7/$L$7</f>
        <v>4.3482215430591066E-3</v>
      </c>
      <c r="K8" s="43">
        <f>K7/$L$7</f>
        <v>7.6818580594044214E-2</v>
      </c>
      <c r="L8" s="59"/>
      <c r="N8" s="45"/>
    </row>
    <row r="9" spans="1:20" ht="16.5" thickTop="1" thickBot="1" x14ac:dyDescent="0.3"/>
    <row r="10" spans="1:20" ht="15.75" thickTop="1" x14ac:dyDescent="0.25">
      <c r="A10" s="13" t="s">
        <v>69</v>
      </c>
      <c r="B10" s="14"/>
      <c r="C10" s="14"/>
      <c r="D10" s="14"/>
      <c r="E10" s="14"/>
      <c r="F10" s="14"/>
      <c r="G10" s="14"/>
      <c r="H10" s="14"/>
      <c r="I10" s="14"/>
      <c r="J10" s="14"/>
      <c r="K10" s="14"/>
      <c r="L10" s="15"/>
    </row>
    <row r="11" spans="1:20" ht="30" x14ac:dyDescent="0.25">
      <c r="A11" s="17" t="s">
        <v>70</v>
      </c>
      <c r="B11" s="18" t="s">
        <v>7</v>
      </c>
      <c r="C11" s="19" t="s">
        <v>8</v>
      </c>
      <c r="D11" s="19" t="s">
        <v>9</v>
      </c>
      <c r="E11" s="19" t="s">
        <v>10</v>
      </c>
      <c r="F11" s="19" t="s">
        <v>11</v>
      </c>
      <c r="G11" s="20" t="s">
        <v>12</v>
      </c>
      <c r="H11" s="20" t="s">
        <v>64</v>
      </c>
      <c r="I11" s="20" t="s">
        <v>14</v>
      </c>
      <c r="J11" s="20" t="s">
        <v>15</v>
      </c>
      <c r="K11" s="20" t="s">
        <v>17</v>
      </c>
      <c r="L11" s="21" t="s">
        <v>19</v>
      </c>
    </row>
    <row r="12" spans="1:20" x14ac:dyDescent="0.25">
      <c r="A12" s="17">
        <v>85829</v>
      </c>
      <c r="B12" s="18" t="s">
        <v>65</v>
      </c>
      <c r="C12" s="22" t="s">
        <v>28</v>
      </c>
      <c r="D12" s="22" t="s">
        <v>28</v>
      </c>
      <c r="E12" s="22" t="s">
        <v>28</v>
      </c>
      <c r="F12" s="65" t="s">
        <v>28</v>
      </c>
      <c r="G12" s="22" t="s">
        <v>28</v>
      </c>
      <c r="H12" s="24"/>
      <c r="I12" s="22" t="s">
        <v>28</v>
      </c>
      <c r="J12" s="18">
        <v>0</v>
      </c>
      <c r="K12" s="18">
        <v>126</v>
      </c>
      <c r="L12" s="25">
        <f>SUM(I12:K12)</f>
        <v>126</v>
      </c>
    </row>
    <row r="13" spans="1:20" x14ac:dyDescent="0.25">
      <c r="A13" s="17">
        <v>85830</v>
      </c>
      <c r="B13" s="18" t="s">
        <v>66</v>
      </c>
      <c r="C13" s="22">
        <v>524</v>
      </c>
      <c r="D13" s="22">
        <v>25</v>
      </c>
      <c r="E13" s="22">
        <v>1</v>
      </c>
      <c r="F13" s="65">
        <v>0</v>
      </c>
      <c r="G13" s="22">
        <v>0</v>
      </c>
      <c r="H13" s="24">
        <v>1.4372186561786044</v>
      </c>
      <c r="I13" s="22">
        <v>753.10257583758869</v>
      </c>
      <c r="J13" s="18">
        <v>0</v>
      </c>
      <c r="K13" s="18">
        <v>0</v>
      </c>
      <c r="L13" s="25">
        <f>SUM(I13:K13)</f>
        <v>753.10257583758869</v>
      </c>
    </row>
    <row r="14" spans="1:20" x14ac:dyDescent="0.25">
      <c r="A14" s="17">
        <v>85831</v>
      </c>
      <c r="B14" s="18" t="s">
        <v>67</v>
      </c>
      <c r="C14" s="22" t="s">
        <v>28</v>
      </c>
      <c r="D14" s="22" t="s">
        <v>28</v>
      </c>
      <c r="E14" s="22" t="s">
        <v>28</v>
      </c>
      <c r="F14" s="65" t="s">
        <v>28</v>
      </c>
      <c r="G14" s="22" t="s">
        <v>28</v>
      </c>
      <c r="H14" s="24"/>
      <c r="I14" s="22" t="s">
        <v>28</v>
      </c>
      <c r="J14" s="18">
        <v>2</v>
      </c>
      <c r="K14" s="18">
        <v>91</v>
      </c>
      <c r="L14" s="25">
        <f>SUM(I14:K14)</f>
        <v>93</v>
      </c>
    </row>
    <row r="15" spans="1:20" x14ac:dyDescent="0.25">
      <c r="A15" s="17">
        <v>85832</v>
      </c>
      <c r="B15" s="18" t="s">
        <v>68</v>
      </c>
      <c r="C15" s="22">
        <v>940</v>
      </c>
      <c r="D15" s="22">
        <v>50</v>
      </c>
      <c r="E15" s="22">
        <v>0</v>
      </c>
      <c r="F15" s="65">
        <v>0</v>
      </c>
      <c r="G15" s="22">
        <v>3</v>
      </c>
      <c r="H15" s="24">
        <v>1.4372186561786044</v>
      </c>
      <c r="I15" s="22">
        <v>1350.9855368078881</v>
      </c>
      <c r="J15" s="18">
        <v>0</v>
      </c>
      <c r="K15" s="18">
        <v>48</v>
      </c>
      <c r="L15" s="25">
        <f>SUM(I15:K15)</f>
        <v>1398.9855368078881</v>
      </c>
      <c r="T15" s="16" t="s">
        <v>71</v>
      </c>
    </row>
    <row r="16" spans="1:20" x14ac:dyDescent="0.25">
      <c r="A16" s="53"/>
      <c r="B16" s="34" t="s">
        <v>72</v>
      </c>
      <c r="C16" s="35">
        <f>SUM(C12:C15)</f>
        <v>1464</v>
      </c>
      <c r="D16" s="35">
        <f t="shared" ref="D16:G16" si="1">SUM(D12:D15)</f>
        <v>75</v>
      </c>
      <c r="E16" s="35">
        <f t="shared" si="1"/>
        <v>1</v>
      </c>
      <c r="F16" s="66">
        <f t="shared" si="1"/>
        <v>0</v>
      </c>
      <c r="G16" s="35">
        <f t="shared" si="1"/>
        <v>3</v>
      </c>
      <c r="H16" s="35"/>
      <c r="I16" s="35">
        <f t="shared" ref="I16" si="2">SUM(I12:I15)</f>
        <v>2104.0881126454769</v>
      </c>
      <c r="J16" s="35">
        <f>SUM(J12:J15)</f>
        <v>2</v>
      </c>
      <c r="K16" s="35">
        <f t="shared" ref="K16" si="3">SUM(K12:K15)</f>
        <v>265</v>
      </c>
      <c r="L16" s="54">
        <f>SUM(I16:K16)</f>
        <v>2371.0881126454769</v>
      </c>
    </row>
    <row r="17" spans="1:14" ht="15.75" thickBot="1" x14ac:dyDescent="0.3">
      <c r="A17" s="55"/>
      <c r="B17" s="56"/>
      <c r="C17" s="67"/>
      <c r="D17" s="67"/>
      <c r="E17" s="67"/>
      <c r="F17" s="67"/>
      <c r="G17" s="67"/>
      <c r="H17" s="68"/>
      <c r="I17" s="43">
        <f>I16/$L16</f>
        <v>0.88739347197768115</v>
      </c>
      <c r="J17" s="43">
        <f>J16/$L16</f>
        <v>8.4349459192748194E-4</v>
      </c>
      <c r="K17" s="43">
        <f>K16/$L16</f>
        <v>0.11176303343039136</v>
      </c>
      <c r="L17" s="59"/>
      <c r="N17" s="45"/>
    </row>
    <row r="18" spans="1:14" ht="16.5" thickTop="1" thickBot="1" x14ac:dyDescent="0.3"/>
    <row r="19" spans="1:14" ht="15.75" thickTop="1" x14ac:dyDescent="0.25">
      <c r="A19" s="13" t="s">
        <v>73</v>
      </c>
      <c r="B19" s="14"/>
      <c r="C19" s="14"/>
      <c r="D19" s="14"/>
      <c r="E19" s="14"/>
      <c r="F19" s="14"/>
      <c r="G19" s="14"/>
      <c r="H19" s="14"/>
      <c r="I19" s="14"/>
      <c r="J19" s="14"/>
      <c r="K19" s="14"/>
      <c r="L19" s="15"/>
    </row>
    <row r="20" spans="1:14" ht="30" x14ac:dyDescent="0.25">
      <c r="A20" s="17" t="s">
        <v>70</v>
      </c>
      <c r="B20" s="18" t="s">
        <v>7</v>
      </c>
      <c r="C20" s="19" t="s">
        <v>8</v>
      </c>
      <c r="D20" s="19" t="s">
        <v>9</v>
      </c>
      <c r="E20" s="19" t="s">
        <v>10</v>
      </c>
      <c r="F20" s="19" t="s">
        <v>11</v>
      </c>
      <c r="G20" s="20" t="s">
        <v>12</v>
      </c>
      <c r="H20" s="20" t="s">
        <v>64</v>
      </c>
      <c r="I20" s="20" t="s">
        <v>14</v>
      </c>
      <c r="J20" s="20" t="s">
        <v>15</v>
      </c>
      <c r="K20" s="20" t="s">
        <v>17</v>
      </c>
      <c r="L20" s="21" t="s">
        <v>19</v>
      </c>
    </row>
    <row r="21" spans="1:14" x14ac:dyDescent="0.25">
      <c r="A21" s="17">
        <v>85829</v>
      </c>
      <c r="B21" s="18" t="s">
        <v>65</v>
      </c>
      <c r="C21" s="22" t="s">
        <v>28</v>
      </c>
      <c r="D21" s="22" t="s">
        <v>28</v>
      </c>
      <c r="E21" s="22" t="s">
        <v>28</v>
      </c>
      <c r="F21" s="65" t="s">
        <v>28</v>
      </c>
      <c r="G21" s="22" t="s">
        <v>28</v>
      </c>
      <c r="H21" s="24"/>
      <c r="I21" s="22" t="s">
        <v>28</v>
      </c>
      <c r="J21" s="18">
        <v>0</v>
      </c>
      <c r="K21" s="18">
        <v>82</v>
      </c>
      <c r="L21" s="25">
        <f>SUM(I21:K21)</f>
        <v>82</v>
      </c>
    </row>
    <row r="22" spans="1:14" x14ac:dyDescent="0.25">
      <c r="A22" s="17">
        <v>85830</v>
      </c>
      <c r="B22" s="18" t="s">
        <v>66</v>
      </c>
      <c r="C22" s="22">
        <v>341</v>
      </c>
      <c r="D22" s="22">
        <v>15</v>
      </c>
      <c r="E22" s="22">
        <v>0</v>
      </c>
      <c r="F22" s="65">
        <v>0</v>
      </c>
      <c r="G22" s="22">
        <v>1</v>
      </c>
      <c r="H22" s="24">
        <v>1.3805662053778358</v>
      </c>
      <c r="I22" s="22">
        <v>470.77307603384202</v>
      </c>
      <c r="J22" s="18">
        <v>0</v>
      </c>
      <c r="K22" s="18">
        <v>1</v>
      </c>
      <c r="L22" s="25">
        <f>SUM(I22:K22)</f>
        <v>471.77307603384202</v>
      </c>
    </row>
    <row r="23" spans="1:14" x14ac:dyDescent="0.25">
      <c r="A23" s="17">
        <v>85831</v>
      </c>
      <c r="B23" s="18" t="s">
        <v>67</v>
      </c>
      <c r="C23" s="22" t="s">
        <v>28</v>
      </c>
      <c r="D23" s="22" t="s">
        <v>28</v>
      </c>
      <c r="E23" s="22" t="s">
        <v>28</v>
      </c>
      <c r="F23" s="65" t="s">
        <v>28</v>
      </c>
      <c r="G23" s="22" t="s">
        <v>28</v>
      </c>
      <c r="H23" s="24"/>
      <c r="I23" s="22" t="s">
        <v>28</v>
      </c>
      <c r="J23" s="18">
        <v>2</v>
      </c>
      <c r="K23" s="18">
        <v>72</v>
      </c>
      <c r="L23" s="25">
        <f>SUM(I23:K23)</f>
        <v>74</v>
      </c>
    </row>
    <row r="24" spans="1:14" x14ac:dyDescent="0.25">
      <c r="A24" s="17">
        <v>85832</v>
      </c>
      <c r="B24" s="18" t="s">
        <v>68</v>
      </c>
      <c r="C24" s="22">
        <v>813</v>
      </c>
      <c r="D24" s="22">
        <v>53</v>
      </c>
      <c r="E24" s="22">
        <v>0</v>
      </c>
      <c r="F24" s="65">
        <v>0</v>
      </c>
      <c r="G24" s="22">
        <v>1</v>
      </c>
      <c r="H24" s="24">
        <v>1.3805662053778358</v>
      </c>
      <c r="I24" s="22">
        <v>1122.4003249721804</v>
      </c>
      <c r="J24" s="18">
        <v>0</v>
      </c>
      <c r="K24" s="18">
        <v>23</v>
      </c>
      <c r="L24" s="25">
        <f>SUM(I24:K24)</f>
        <v>1145.4003249721804</v>
      </c>
    </row>
    <row r="25" spans="1:14" x14ac:dyDescent="0.25">
      <c r="A25" s="53"/>
      <c r="B25" s="34" t="s">
        <v>45</v>
      </c>
      <c r="C25" s="35">
        <f>SUM(C21:C24)</f>
        <v>1154</v>
      </c>
      <c r="D25" s="35">
        <f t="shared" ref="D25:G25" si="4">SUM(D21:D24)</f>
        <v>68</v>
      </c>
      <c r="E25" s="35">
        <f t="shared" si="4"/>
        <v>0</v>
      </c>
      <c r="F25" s="66">
        <f t="shared" si="4"/>
        <v>0</v>
      </c>
      <c r="G25" s="35">
        <f t="shared" si="4"/>
        <v>2</v>
      </c>
      <c r="H25" s="35"/>
      <c r="I25" s="35">
        <f t="shared" ref="I25" si="5">SUM(I21:I24)</f>
        <v>1593.1734010060225</v>
      </c>
      <c r="J25" s="35">
        <f>SUM(J21:J24)</f>
        <v>2</v>
      </c>
      <c r="K25" s="35">
        <f t="shared" ref="K25" si="6">SUM(K21:K24)</f>
        <v>178</v>
      </c>
      <c r="L25" s="54">
        <f>SUM(I25:K25)</f>
        <v>1773.1734010060225</v>
      </c>
    </row>
    <row r="26" spans="1:14" ht="15.75" thickBot="1" x14ac:dyDescent="0.3">
      <c r="A26" s="55"/>
      <c r="B26" s="56"/>
      <c r="C26" s="67"/>
      <c r="D26" s="67"/>
      <c r="E26" s="67"/>
      <c r="F26" s="67"/>
      <c r="G26" s="67"/>
      <c r="H26" s="68"/>
      <c r="I26" s="43">
        <f>I25/$L25</f>
        <v>0.89848708541540512</v>
      </c>
      <c r="J26" s="43">
        <f>J25/$L25</f>
        <v>1.1279212731621655E-3</v>
      </c>
      <c r="K26" s="43">
        <f>K25/$L25</f>
        <v>0.10038499331143273</v>
      </c>
      <c r="L26" s="59"/>
      <c r="N26" s="45"/>
    </row>
    <row r="27" spans="1:14" ht="15.75" thickTop="1" x14ac:dyDescent="0.25">
      <c r="A27" s="46" t="s">
        <v>47</v>
      </c>
    </row>
    <row r="28" spans="1:14" x14ac:dyDescent="0.25">
      <c r="A28" s="52" t="s">
        <v>74</v>
      </c>
    </row>
    <row r="29" spans="1:14" x14ac:dyDescent="0.25">
      <c r="A29" s="52" t="s">
        <v>75</v>
      </c>
    </row>
  </sheetData>
  <mergeCells count="3">
    <mergeCell ref="A1:L1"/>
    <mergeCell ref="A10:L10"/>
    <mergeCell ref="A19:L19"/>
  </mergeCells>
  <pageMargins left="0.70866141732283472" right="0.70866141732283472" top="0.74803149606299213" bottom="0.74803149606299213" header="0.31496062992125984" footer="0.31496062992125984"/>
  <pageSetup paperSize="9" scale="59" orientation="portrait" r:id="rId1"/>
  <headerFooter>
    <oddHeader>&amp;C&amp;"Calibri,Regular"&amp;13SRAD Report 2029 Transport Statistics Tameside 2018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9264-3804-409D-96CD-A0242F4DC1B2}">
  <sheetPr>
    <pageSetUpPr fitToPage="1"/>
  </sheetPr>
  <dimension ref="A1:AA50"/>
  <sheetViews>
    <sheetView topLeftCell="A15" zoomScale="75" zoomScaleNormal="75" zoomScalePageLayoutView="78" workbookViewId="0">
      <selection activeCell="D16" sqref="D16"/>
    </sheetView>
  </sheetViews>
  <sheetFormatPr defaultColWidth="8.85546875" defaultRowHeight="15" x14ac:dyDescent="0.25"/>
  <cols>
    <col min="1" max="1" width="13" style="72" customWidth="1"/>
    <col min="2" max="2" width="12.42578125" style="72" customWidth="1"/>
    <col min="3" max="3" width="7.140625" style="72" customWidth="1"/>
    <col min="4" max="4" width="7.7109375" style="72" customWidth="1"/>
    <col min="5" max="5" width="8.140625" style="72" customWidth="1"/>
    <col min="6" max="6" width="8" style="72" customWidth="1"/>
    <col min="7" max="7" width="7.42578125" style="72" customWidth="1"/>
    <col min="8" max="8" width="7.140625" style="72" customWidth="1"/>
    <col min="9" max="9" width="8.140625" style="72" customWidth="1"/>
    <col min="10" max="10" width="14.85546875" style="72" customWidth="1"/>
    <col min="11" max="11" width="12.28515625" style="72" customWidth="1"/>
    <col min="12" max="18" width="8.85546875" style="72"/>
    <col min="19" max="19" width="4.42578125" style="72" customWidth="1"/>
    <col min="20" max="16384" width="8.85546875" style="72"/>
  </cols>
  <sheetData>
    <row r="1" spans="1:18" ht="22.5" customHeight="1" thickTop="1" x14ac:dyDescent="0.25">
      <c r="A1" s="69" t="s">
        <v>76</v>
      </c>
      <c r="B1" s="70"/>
      <c r="C1" s="70"/>
      <c r="D1" s="70"/>
      <c r="E1" s="70"/>
      <c r="F1" s="70"/>
      <c r="G1" s="70"/>
      <c r="H1" s="70"/>
      <c r="I1" s="70"/>
      <c r="J1" s="70"/>
      <c r="K1" s="70"/>
      <c r="L1" s="70"/>
      <c r="M1" s="70"/>
      <c r="N1" s="70"/>
      <c r="O1" s="70"/>
      <c r="P1" s="70"/>
      <c r="Q1" s="70"/>
      <c r="R1" s="71"/>
    </row>
    <row r="2" spans="1:18" ht="30.2" customHeight="1" x14ac:dyDescent="0.25">
      <c r="A2" s="73" t="s">
        <v>77</v>
      </c>
      <c r="B2" s="74" t="s">
        <v>78</v>
      </c>
      <c r="C2" s="75" t="s">
        <v>8</v>
      </c>
      <c r="D2" s="75" t="s">
        <v>79</v>
      </c>
      <c r="E2" s="75" t="s">
        <v>80</v>
      </c>
      <c r="F2" s="75" t="s">
        <v>11</v>
      </c>
      <c r="G2" s="75" t="s">
        <v>81</v>
      </c>
      <c r="H2" s="75" t="s">
        <v>82</v>
      </c>
      <c r="I2" s="75" t="s">
        <v>83</v>
      </c>
      <c r="J2" s="74" t="s">
        <v>77</v>
      </c>
      <c r="K2" s="74" t="s">
        <v>78</v>
      </c>
      <c r="L2" s="75" t="s">
        <v>8</v>
      </c>
      <c r="M2" s="75" t="s">
        <v>79</v>
      </c>
      <c r="N2" s="75" t="s">
        <v>80</v>
      </c>
      <c r="O2" s="75" t="s">
        <v>11</v>
      </c>
      <c r="P2" s="75" t="s">
        <v>81</v>
      </c>
      <c r="Q2" s="75" t="s">
        <v>82</v>
      </c>
      <c r="R2" s="76" t="s">
        <v>83</v>
      </c>
    </row>
    <row r="3" spans="1:18" x14ac:dyDescent="0.25">
      <c r="A3" s="77" t="s">
        <v>84</v>
      </c>
      <c r="B3" s="78">
        <v>1997</v>
      </c>
      <c r="C3" s="79">
        <v>5952</v>
      </c>
      <c r="D3" s="79">
        <v>622</v>
      </c>
      <c r="E3" s="79">
        <v>263</v>
      </c>
      <c r="F3" s="79">
        <v>321</v>
      </c>
      <c r="G3" s="79">
        <v>29</v>
      </c>
      <c r="H3" s="79">
        <v>45</v>
      </c>
      <c r="I3" s="79">
        <v>7232</v>
      </c>
      <c r="J3" s="80" t="s">
        <v>85</v>
      </c>
      <c r="K3" s="78">
        <v>1997</v>
      </c>
      <c r="L3" s="79">
        <v>4323</v>
      </c>
      <c r="M3" s="79">
        <v>553</v>
      </c>
      <c r="N3" s="79">
        <v>221</v>
      </c>
      <c r="O3" s="79">
        <v>338</v>
      </c>
      <c r="P3" s="79">
        <v>21</v>
      </c>
      <c r="Q3" s="79">
        <v>29</v>
      </c>
      <c r="R3" s="81">
        <v>5485</v>
      </c>
    </row>
    <row r="4" spans="1:18" x14ac:dyDescent="0.25">
      <c r="A4" s="77"/>
      <c r="B4" s="78">
        <v>1998</v>
      </c>
      <c r="C4" s="79">
        <v>5417</v>
      </c>
      <c r="D4" s="79">
        <v>637</v>
      </c>
      <c r="E4" s="79">
        <v>265</v>
      </c>
      <c r="F4" s="79">
        <v>337</v>
      </c>
      <c r="G4" s="79">
        <v>15</v>
      </c>
      <c r="H4" s="79">
        <v>46</v>
      </c>
      <c r="I4" s="79">
        <v>6717</v>
      </c>
      <c r="J4" s="80"/>
      <c r="K4" s="78">
        <v>1998</v>
      </c>
      <c r="L4" s="79">
        <v>4256</v>
      </c>
      <c r="M4" s="79">
        <v>484</v>
      </c>
      <c r="N4" s="79">
        <v>270</v>
      </c>
      <c r="O4" s="79">
        <v>340</v>
      </c>
      <c r="P4" s="79">
        <v>22</v>
      </c>
      <c r="Q4" s="79">
        <v>38</v>
      </c>
      <c r="R4" s="81">
        <v>5410</v>
      </c>
    </row>
    <row r="5" spans="1:18" x14ac:dyDescent="0.25">
      <c r="A5" s="77"/>
      <c r="B5" s="78">
        <v>1999</v>
      </c>
      <c r="C5" s="79"/>
      <c r="D5" s="79"/>
      <c r="E5" s="79"/>
      <c r="F5" s="79"/>
      <c r="G5" s="79"/>
      <c r="H5" s="79"/>
      <c r="I5" s="79"/>
      <c r="J5" s="80"/>
      <c r="K5" s="78">
        <v>1999</v>
      </c>
      <c r="L5" s="79"/>
      <c r="M5" s="79"/>
      <c r="N5" s="79"/>
      <c r="O5" s="79"/>
      <c r="P5" s="79"/>
      <c r="Q5" s="79"/>
      <c r="R5" s="81"/>
    </row>
    <row r="6" spans="1:18" x14ac:dyDescent="0.25">
      <c r="A6" s="77"/>
      <c r="B6" s="78">
        <v>2000</v>
      </c>
      <c r="C6" s="79"/>
      <c r="D6" s="79"/>
      <c r="E6" s="79"/>
      <c r="F6" s="79"/>
      <c r="G6" s="79"/>
      <c r="H6" s="79"/>
      <c r="I6" s="79"/>
      <c r="J6" s="80"/>
      <c r="K6" s="78">
        <v>2000</v>
      </c>
      <c r="L6" s="79"/>
      <c r="M6" s="79"/>
      <c r="N6" s="79"/>
      <c r="O6" s="79"/>
      <c r="P6" s="79"/>
      <c r="Q6" s="79"/>
      <c r="R6" s="81"/>
    </row>
    <row r="7" spans="1:18" x14ac:dyDescent="0.25">
      <c r="A7" s="77"/>
      <c r="B7" s="78">
        <v>2001</v>
      </c>
      <c r="C7" s="79">
        <v>5796</v>
      </c>
      <c r="D7" s="79">
        <v>660</v>
      </c>
      <c r="E7" s="79">
        <v>126</v>
      </c>
      <c r="F7" s="79">
        <v>268</v>
      </c>
      <c r="G7" s="79">
        <v>44</v>
      </c>
      <c r="H7" s="79">
        <v>36</v>
      </c>
      <c r="I7" s="79">
        <v>6930</v>
      </c>
      <c r="J7" s="80"/>
      <c r="K7" s="78">
        <v>2001</v>
      </c>
      <c r="L7" s="79">
        <v>4221</v>
      </c>
      <c r="M7" s="79">
        <v>532</v>
      </c>
      <c r="N7" s="79">
        <v>137</v>
      </c>
      <c r="O7" s="79">
        <v>285</v>
      </c>
      <c r="P7" s="79">
        <v>35</v>
      </c>
      <c r="Q7" s="79">
        <v>19</v>
      </c>
      <c r="R7" s="81">
        <v>5229</v>
      </c>
    </row>
    <row r="8" spans="1:18" x14ac:dyDescent="0.25">
      <c r="A8" s="77"/>
      <c r="B8" s="78">
        <v>2002</v>
      </c>
      <c r="C8" s="79"/>
      <c r="D8" s="79"/>
      <c r="E8" s="79"/>
      <c r="F8" s="79"/>
      <c r="G8" s="79"/>
      <c r="H8" s="79"/>
      <c r="I8" s="79"/>
      <c r="J8" s="80"/>
      <c r="K8" s="78">
        <v>2002</v>
      </c>
      <c r="L8" s="79"/>
      <c r="M8" s="79"/>
      <c r="N8" s="79"/>
      <c r="O8" s="79"/>
      <c r="P8" s="79"/>
      <c r="Q8" s="79"/>
      <c r="R8" s="81"/>
    </row>
    <row r="9" spans="1:18" x14ac:dyDescent="0.25">
      <c r="A9" s="77"/>
      <c r="B9" s="78">
        <v>2003</v>
      </c>
      <c r="C9" s="79"/>
      <c r="D9" s="79"/>
      <c r="E9" s="79"/>
      <c r="F9" s="79"/>
      <c r="G9" s="79"/>
      <c r="H9" s="79"/>
      <c r="I9" s="79"/>
      <c r="J9" s="80"/>
      <c r="K9" s="78">
        <v>2003</v>
      </c>
      <c r="L9" s="79"/>
      <c r="M9" s="79"/>
      <c r="N9" s="79"/>
      <c r="O9" s="79"/>
      <c r="P9" s="79"/>
      <c r="Q9" s="79"/>
      <c r="R9" s="81"/>
    </row>
    <row r="10" spans="1:18" x14ac:dyDescent="0.25">
      <c r="A10" s="77"/>
      <c r="B10" s="78">
        <v>2004</v>
      </c>
      <c r="C10" s="79">
        <v>6336</v>
      </c>
      <c r="D10" s="79">
        <v>669</v>
      </c>
      <c r="E10" s="79">
        <v>135</v>
      </c>
      <c r="F10" s="79">
        <v>256</v>
      </c>
      <c r="G10" s="79">
        <v>30</v>
      </c>
      <c r="H10" s="79">
        <v>35</v>
      </c>
      <c r="I10" s="79">
        <v>7461</v>
      </c>
      <c r="J10" s="80"/>
      <c r="K10" s="78">
        <v>2004</v>
      </c>
      <c r="L10" s="79">
        <v>4865</v>
      </c>
      <c r="M10" s="79">
        <v>646</v>
      </c>
      <c r="N10" s="79">
        <v>154</v>
      </c>
      <c r="O10" s="79">
        <v>272</v>
      </c>
      <c r="P10" s="79">
        <v>32</v>
      </c>
      <c r="Q10" s="79">
        <v>22</v>
      </c>
      <c r="R10" s="81">
        <v>5991</v>
      </c>
    </row>
    <row r="11" spans="1:18" x14ac:dyDescent="0.25">
      <c r="A11" s="77"/>
      <c r="B11" s="78">
        <v>2005</v>
      </c>
      <c r="C11" s="79"/>
      <c r="D11" s="79"/>
      <c r="E11" s="79"/>
      <c r="F11" s="79"/>
      <c r="G11" s="79"/>
      <c r="H11" s="79"/>
      <c r="I11" s="79"/>
      <c r="J11" s="80"/>
      <c r="K11" s="78">
        <v>2005</v>
      </c>
      <c r="L11" s="79"/>
      <c r="M11" s="79"/>
      <c r="N11" s="79"/>
      <c r="O11" s="79"/>
      <c r="P11" s="79"/>
      <c r="Q11" s="79"/>
      <c r="R11" s="81"/>
    </row>
    <row r="12" spans="1:18" x14ac:dyDescent="0.25">
      <c r="A12" s="77"/>
      <c r="B12" s="78">
        <v>2006</v>
      </c>
      <c r="C12" s="79"/>
      <c r="D12" s="79"/>
      <c r="E12" s="79"/>
      <c r="F12" s="79"/>
      <c r="G12" s="79"/>
      <c r="H12" s="79"/>
      <c r="I12" s="79"/>
      <c r="J12" s="80"/>
      <c r="K12" s="78">
        <v>2006</v>
      </c>
      <c r="L12" s="79"/>
      <c r="M12" s="79"/>
      <c r="N12" s="79"/>
      <c r="O12" s="79"/>
      <c r="P12" s="79"/>
      <c r="Q12" s="79"/>
      <c r="R12" s="81"/>
    </row>
    <row r="13" spans="1:18" x14ac:dyDescent="0.25">
      <c r="A13" s="77"/>
      <c r="B13" s="78">
        <v>2007</v>
      </c>
      <c r="C13" s="82">
        <v>5900</v>
      </c>
      <c r="D13" s="82">
        <v>677</v>
      </c>
      <c r="E13" s="82">
        <v>104</v>
      </c>
      <c r="F13" s="82">
        <v>246</v>
      </c>
      <c r="G13" s="82">
        <v>18</v>
      </c>
      <c r="H13" s="82">
        <v>42</v>
      </c>
      <c r="I13" s="82">
        <v>6987</v>
      </c>
      <c r="J13" s="80"/>
      <c r="K13" s="78">
        <v>2007</v>
      </c>
      <c r="L13" s="82">
        <v>4778</v>
      </c>
      <c r="M13" s="82">
        <v>703</v>
      </c>
      <c r="N13" s="82">
        <v>123</v>
      </c>
      <c r="O13" s="82">
        <v>231</v>
      </c>
      <c r="P13" s="82">
        <v>12</v>
      </c>
      <c r="Q13" s="82">
        <v>10</v>
      </c>
      <c r="R13" s="81">
        <v>5857</v>
      </c>
    </row>
    <row r="14" spans="1:18" x14ac:dyDescent="0.25">
      <c r="A14" s="77"/>
      <c r="B14" s="78">
        <v>2008</v>
      </c>
      <c r="C14" s="79">
        <v>5282</v>
      </c>
      <c r="D14" s="79">
        <v>726</v>
      </c>
      <c r="E14" s="79">
        <v>181</v>
      </c>
      <c r="F14" s="79">
        <v>244</v>
      </c>
      <c r="G14" s="79">
        <v>31</v>
      </c>
      <c r="H14" s="79">
        <v>77</v>
      </c>
      <c r="I14" s="82">
        <v>6541</v>
      </c>
      <c r="J14" s="80"/>
      <c r="K14" s="78">
        <v>2008</v>
      </c>
      <c r="L14" s="82">
        <v>4461</v>
      </c>
      <c r="M14" s="82">
        <v>627</v>
      </c>
      <c r="N14" s="82">
        <v>183</v>
      </c>
      <c r="O14" s="82">
        <v>250</v>
      </c>
      <c r="P14" s="82">
        <v>23</v>
      </c>
      <c r="Q14" s="82">
        <v>30</v>
      </c>
      <c r="R14" s="81">
        <v>5574</v>
      </c>
    </row>
    <row r="15" spans="1:18" x14ac:dyDescent="0.25">
      <c r="A15" s="77"/>
      <c r="B15" s="78">
        <v>2009</v>
      </c>
      <c r="C15" s="83">
        <v>5379</v>
      </c>
      <c r="D15" s="83">
        <v>631</v>
      </c>
      <c r="E15" s="83">
        <v>159</v>
      </c>
      <c r="F15" s="83">
        <v>228</v>
      </c>
      <c r="G15" s="83">
        <v>25</v>
      </c>
      <c r="H15" s="83">
        <v>60</v>
      </c>
      <c r="I15" s="83">
        <v>6482</v>
      </c>
      <c r="J15" s="80"/>
      <c r="K15" s="78">
        <v>2009</v>
      </c>
      <c r="L15" s="83">
        <v>4381</v>
      </c>
      <c r="M15" s="83">
        <v>660</v>
      </c>
      <c r="N15" s="83">
        <v>137</v>
      </c>
      <c r="O15" s="83">
        <v>202</v>
      </c>
      <c r="P15" s="83">
        <v>30</v>
      </c>
      <c r="Q15" s="83">
        <v>60</v>
      </c>
      <c r="R15" s="81">
        <v>5470</v>
      </c>
    </row>
    <row r="16" spans="1:18" x14ac:dyDescent="0.25">
      <c r="A16" s="77"/>
      <c r="B16" s="78">
        <v>2010</v>
      </c>
      <c r="C16" s="83">
        <v>5322</v>
      </c>
      <c r="D16" s="83">
        <v>596</v>
      </c>
      <c r="E16" s="83">
        <v>121</v>
      </c>
      <c r="F16" s="83">
        <v>226</v>
      </c>
      <c r="G16" s="83">
        <v>27</v>
      </c>
      <c r="H16" s="83">
        <v>58</v>
      </c>
      <c r="I16" s="79">
        <v>6350</v>
      </c>
      <c r="J16" s="80"/>
      <c r="K16" s="78">
        <v>2010</v>
      </c>
      <c r="L16" s="83">
        <v>4377</v>
      </c>
      <c r="M16" s="83">
        <v>593</v>
      </c>
      <c r="N16" s="83">
        <v>106</v>
      </c>
      <c r="O16" s="83">
        <v>225</v>
      </c>
      <c r="P16" s="83">
        <v>27</v>
      </c>
      <c r="Q16" s="83">
        <v>47</v>
      </c>
      <c r="R16" s="81">
        <v>5375</v>
      </c>
    </row>
    <row r="17" spans="1:27" x14ac:dyDescent="0.25">
      <c r="A17" s="77"/>
      <c r="B17" s="78">
        <v>2011</v>
      </c>
      <c r="C17" s="83">
        <v>4838</v>
      </c>
      <c r="D17" s="83">
        <v>544</v>
      </c>
      <c r="E17" s="83">
        <v>124</v>
      </c>
      <c r="F17" s="83">
        <v>207</v>
      </c>
      <c r="G17" s="83">
        <v>27</v>
      </c>
      <c r="H17" s="83">
        <v>82</v>
      </c>
      <c r="I17" s="79">
        <v>5822</v>
      </c>
      <c r="J17" s="80"/>
      <c r="K17" s="78">
        <v>2011</v>
      </c>
      <c r="L17" s="83">
        <v>4178</v>
      </c>
      <c r="M17" s="83">
        <v>558</v>
      </c>
      <c r="N17" s="83">
        <v>113</v>
      </c>
      <c r="O17" s="83">
        <v>211</v>
      </c>
      <c r="P17" s="83">
        <v>19</v>
      </c>
      <c r="Q17" s="83">
        <v>45</v>
      </c>
      <c r="R17" s="81">
        <v>5124</v>
      </c>
    </row>
    <row r="18" spans="1:27" x14ac:dyDescent="0.25">
      <c r="A18" s="77"/>
      <c r="B18" s="78">
        <v>2012</v>
      </c>
      <c r="C18" s="83">
        <v>4239</v>
      </c>
      <c r="D18" s="83">
        <v>553</v>
      </c>
      <c r="E18" s="83">
        <v>94</v>
      </c>
      <c r="F18" s="83">
        <v>203</v>
      </c>
      <c r="G18" s="83">
        <v>31</v>
      </c>
      <c r="H18" s="83">
        <v>91</v>
      </c>
      <c r="I18" s="79">
        <v>5211</v>
      </c>
      <c r="J18" s="80"/>
      <c r="K18" s="78">
        <v>2012</v>
      </c>
      <c r="L18" s="83">
        <v>3642</v>
      </c>
      <c r="M18" s="83">
        <v>493</v>
      </c>
      <c r="N18" s="83">
        <v>93</v>
      </c>
      <c r="O18" s="83">
        <v>224</v>
      </c>
      <c r="P18" s="83">
        <v>20</v>
      </c>
      <c r="Q18" s="83">
        <v>56</v>
      </c>
      <c r="R18" s="81">
        <v>4528</v>
      </c>
    </row>
    <row r="19" spans="1:27" x14ac:dyDescent="0.25">
      <c r="A19" s="77"/>
      <c r="B19" s="78">
        <v>2013</v>
      </c>
      <c r="C19" s="83">
        <v>1815</v>
      </c>
      <c r="D19" s="83">
        <v>271</v>
      </c>
      <c r="E19" s="83">
        <v>40</v>
      </c>
      <c r="F19" s="83">
        <v>189</v>
      </c>
      <c r="G19" s="83">
        <v>6</v>
      </c>
      <c r="H19" s="83">
        <v>40</v>
      </c>
      <c r="I19" s="83">
        <v>2361</v>
      </c>
      <c r="J19" s="80"/>
      <c r="K19" s="78">
        <v>2013</v>
      </c>
      <c r="L19" s="83">
        <v>2291</v>
      </c>
      <c r="M19" s="83">
        <v>278</v>
      </c>
      <c r="N19" s="83">
        <v>41</v>
      </c>
      <c r="O19" s="83">
        <v>187</v>
      </c>
      <c r="P19" s="83">
        <v>4</v>
      </c>
      <c r="Q19" s="83">
        <v>24</v>
      </c>
      <c r="R19" s="84">
        <v>2825</v>
      </c>
    </row>
    <row r="20" spans="1:27" x14ac:dyDescent="0.25">
      <c r="A20" s="77"/>
      <c r="B20" s="78">
        <v>2014</v>
      </c>
      <c r="C20" s="83">
        <v>1825</v>
      </c>
      <c r="D20" s="83">
        <v>264</v>
      </c>
      <c r="E20" s="83">
        <v>37</v>
      </c>
      <c r="F20" s="83">
        <v>170</v>
      </c>
      <c r="G20" s="83">
        <v>13</v>
      </c>
      <c r="H20" s="83">
        <v>53</v>
      </c>
      <c r="I20" s="83">
        <v>2362</v>
      </c>
      <c r="J20" s="80"/>
      <c r="K20" s="78">
        <v>2014</v>
      </c>
      <c r="L20" s="83">
        <v>2135</v>
      </c>
      <c r="M20" s="83">
        <v>236</v>
      </c>
      <c r="N20" s="83">
        <v>30</v>
      </c>
      <c r="O20" s="83">
        <v>184</v>
      </c>
      <c r="P20" s="83">
        <v>12</v>
      </c>
      <c r="Q20" s="83">
        <v>31</v>
      </c>
      <c r="R20" s="84">
        <v>2628</v>
      </c>
    </row>
    <row r="21" spans="1:27" x14ac:dyDescent="0.25">
      <c r="A21" s="77"/>
      <c r="B21" s="78">
        <v>2015</v>
      </c>
      <c r="C21" s="83">
        <v>1645</v>
      </c>
      <c r="D21" s="83">
        <v>240</v>
      </c>
      <c r="E21" s="83">
        <v>28</v>
      </c>
      <c r="F21" s="83">
        <v>177</v>
      </c>
      <c r="G21" s="83">
        <v>13</v>
      </c>
      <c r="H21" s="83">
        <v>51</v>
      </c>
      <c r="I21" s="83">
        <v>2154</v>
      </c>
      <c r="J21" s="80"/>
      <c r="K21" s="78">
        <v>2015</v>
      </c>
      <c r="L21" s="83">
        <v>2341</v>
      </c>
      <c r="M21" s="83">
        <v>232</v>
      </c>
      <c r="N21" s="83">
        <v>30</v>
      </c>
      <c r="O21" s="83">
        <v>201</v>
      </c>
      <c r="P21" s="83">
        <v>6</v>
      </c>
      <c r="Q21" s="83">
        <v>26</v>
      </c>
      <c r="R21" s="84">
        <v>2836</v>
      </c>
    </row>
    <row r="22" spans="1:27" x14ac:dyDescent="0.25">
      <c r="A22" s="77"/>
      <c r="B22" s="78">
        <v>2016</v>
      </c>
      <c r="C22" s="83">
        <v>1735</v>
      </c>
      <c r="D22" s="83">
        <v>210</v>
      </c>
      <c r="E22" s="83">
        <v>35</v>
      </c>
      <c r="F22" s="83">
        <v>174</v>
      </c>
      <c r="G22" s="83">
        <v>5</v>
      </c>
      <c r="H22" s="83">
        <v>55</v>
      </c>
      <c r="I22" s="83">
        <v>2214</v>
      </c>
      <c r="J22" s="80"/>
      <c r="K22" s="78">
        <v>2016</v>
      </c>
      <c r="L22" s="83">
        <v>2468</v>
      </c>
      <c r="M22" s="83">
        <v>243</v>
      </c>
      <c r="N22" s="83">
        <v>48</v>
      </c>
      <c r="O22" s="83">
        <v>185</v>
      </c>
      <c r="P22" s="83">
        <v>9</v>
      </c>
      <c r="Q22" s="83">
        <v>31</v>
      </c>
      <c r="R22" s="84">
        <v>2984</v>
      </c>
    </row>
    <row r="23" spans="1:27" x14ac:dyDescent="0.25">
      <c r="A23" s="77"/>
      <c r="B23" s="78">
        <v>2017</v>
      </c>
      <c r="C23" s="83">
        <v>1889</v>
      </c>
      <c r="D23" s="83">
        <v>225</v>
      </c>
      <c r="E23" s="83">
        <v>43</v>
      </c>
      <c r="F23" s="83">
        <v>167</v>
      </c>
      <c r="G23" s="83">
        <v>6</v>
      </c>
      <c r="H23" s="83">
        <v>45</v>
      </c>
      <c r="I23" s="83">
        <v>2375</v>
      </c>
      <c r="J23" s="80"/>
      <c r="K23" s="78">
        <v>2017</v>
      </c>
      <c r="L23" s="83">
        <v>2421</v>
      </c>
      <c r="M23" s="83">
        <v>243</v>
      </c>
      <c r="N23" s="83">
        <v>27</v>
      </c>
      <c r="O23" s="83">
        <v>185</v>
      </c>
      <c r="P23" s="83">
        <v>6</v>
      </c>
      <c r="Q23" s="83">
        <v>31</v>
      </c>
      <c r="R23" s="84">
        <v>2913</v>
      </c>
    </row>
    <row r="24" spans="1:27" x14ac:dyDescent="0.25">
      <c r="A24" s="77"/>
      <c r="B24" s="78">
        <v>2018</v>
      </c>
      <c r="C24" s="83">
        <v>1883</v>
      </c>
      <c r="D24" s="83">
        <v>208</v>
      </c>
      <c r="E24" s="83">
        <v>57</v>
      </c>
      <c r="F24" s="83">
        <v>146</v>
      </c>
      <c r="G24" s="83">
        <v>4</v>
      </c>
      <c r="H24" s="83">
        <v>33</v>
      </c>
      <c r="I24" s="83">
        <v>2331</v>
      </c>
      <c r="J24" s="80"/>
      <c r="K24" s="78">
        <v>2018</v>
      </c>
      <c r="L24" s="83">
        <v>2402</v>
      </c>
      <c r="M24" s="83">
        <v>208</v>
      </c>
      <c r="N24" s="83">
        <v>37</v>
      </c>
      <c r="O24" s="83">
        <v>167</v>
      </c>
      <c r="P24" s="83">
        <v>5</v>
      </c>
      <c r="Q24" s="83">
        <v>19</v>
      </c>
      <c r="R24" s="84">
        <v>2838</v>
      </c>
    </row>
    <row r="25" spans="1:27" x14ac:dyDescent="0.25">
      <c r="A25" s="77"/>
      <c r="B25" s="74" t="s">
        <v>86</v>
      </c>
      <c r="C25" s="85">
        <f>C24/C3</f>
        <v>0.31636424731182794</v>
      </c>
      <c r="D25" s="85">
        <f t="shared" ref="D25:I25" si="0">D24/D3</f>
        <v>0.33440514469453375</v>
      </c>
      <c r="E25" s="85">
        <f t="shared" si="0"/>
        <v>0.21673003802281368</v>
      </c>
      <c r="F25" s="85">
        <f t="shared" si="0"/>
        <v>0.45482866043613707</v>
      </c>
      <c r="G25" s="85">
        <f t="shared" si="0"/>
        <v>0.13793103448275862</v>
      </c>
      <c r="H25" s="85">
        <f t="shared" si="0"/>
        <v>0.73333333333333328</v>
      </c>
      <c r="I25" s="85">
        <f t="shared" si="0"/>
        <v>0.32231747787610621</v>
      </c>
      <c r="J25" s="80"/>
      <c r="K25" s="74" t="s">
        <v>86</v>
      </c>
      <c r="L25" s="85">
        <f>L24/L3</f>
        <v>0.55563266250289156</v>
      </c>
      <c r="M25" s="85">
        <f t="shared" ref="M25:R25" si="1">M24/M3</f>
        <v>0.37613019891500904</v>
      </c>
      <c r="N25" s="85">
        <f t="shared" si="1"/>
        <v>0.167420814479638</v>
      </c>
      <c r="O25" s="85">
        <f t="shared" si="1"/>
        <v>0.49408284023668642</v>
      </c>
      <c r="P25" s="85">
        <f t="shared" si="1"/>
        <v>0.23809523809523808</v>
      </c>
      <c r="Q25" s="85">
        <f t="shared" si="1"/>
        <v>0.65517241379310343</v>
      </c>
      <c r="R25" s="86">
        <f t="shared" si="1"/>
        <v>0.51741112123974475</v>
      </c>
    </row>
    <row r="26" spans="1:27" x14ac:dyDescent="0.25">
      <c r="A26" s="77" t="s">
        <v>87</v>
      </c>
      <c r="B26" s="78">
        <v>1997</v>
      </c>
      <c r="C26" s="79">
        <v>4411</v>
      </c>
      <c r="D26" s="79">
        <v>459</v>
      </c>
      <c r="E26" s="79">
        <v>101</v>
      </c>
      <c r="F26" s="79">
        <v>309</v>
      </c>
      <c r="G26" s="79">
        <v>33</v>
      </c>
      <c r="H26" s="79">
        <v>59</v>
      </c>
      <c r="I26" s="79">
        <v>5372</v>
      </c>
      <c r="J26" s="87"/>
      <c r="K26" s="88"/>
      <c r="L26" s="88"/>
      <c r="M26" s="88"/>
      <c r="N26" s="88"/>
      <c r="O26" s="88"/>
      <c r="P26" s="88"/>
      <c r="Q26" s="88"/>
      <c r="R26" s="89"/>
    </row>
    <row r="27" spans="1:27" x14ac:dyDescent="0.25">
      <c r="A27" s="77"/>
      <c r="B27" s="78">
        <v>1998</v>
      </c>
      <c r="C27" s="79">
        <v>4613</v>
      </c>
      <c r="D27" s="79">
        <v>499</v>
      </c>
      <c r="E27" s="79">
        <v>120</v>
      </c>
      <c r="F27" s="79">
        <v>352</v>
      </c>
      <c r="G27" s="79">
        <v>28</v>
      </c>
      <c r="H27" s="79">
        <v>58</v>
      </c>
      <c r="I27" s="79">
        <v>5670</v>
      </c>
      <c r="J27" s="87"/>
      <c r="K27" s="88"/>
      <c r="L27" s="88"/>
      <c r="M27" s="88"/>
      <c r="N27" s="88"/>
      <c r="O27" s="88"/>
      <c r="P27" s="88"/>
      <c r="Q27" s="88"/>
      <c r="R27" s="89"/>
    </row>
    <row r="28" spans="1:27" x14ac:dyDescent="0.25">
      <c r="A28" s="77"/>
      <c r="B28" s="78">
        <v>1999</v>
      </c>
      <c r="C28" s="79"/>
      <c r="D28" s="79"/>
      <c r="E28" s="79"/>
      <c r="F28" s="79"/>
      <c r="G28" s="79"/>
      <c r="H28" s="79"/>
      <c r="I28" s="79"/>
      <c r="J28" s="87"/>
      <c r="K28" s="88"/>
      <c r="L28" s="88"/>
      <c r="M28" s="88"/>
      <c r="N28" s="88"/>
      <c r="O28" s="88"/>
      <c r="P28" s="88"/>
      <c r="Q28" s="88"/>
      <c r="R28" s="89"/>
      <c r="AA28" s="72">
        <v>4</v>
      </c>
    </row>
    <row r="29" spans="1:27" x14ac:dyDescent="0.25">
      <c r="A29" s="77"/>
      <c r="B29" s="78">
        <v>2000</v>
      </c>
      <c r="C29" s="79"/>
      <c r="D29" s="79"/>
      <c r="E29" s="79"/>
      <c r="F29" s="79"/>
      <c r="G29" s="79"/>
      <c r="H29" s="79"/>
      <c r="I29" s="79"/>
      <c r="J29" s="87"/>
      <c r="K29" s="88"/>
      <c r="L29" s="88"/>
      <c r="M29" s="88"/>
      <c r="N29" s="88"/>
      <c r="O29" s="88"/>
      <c r="P29" s="88"/>
      <c r="Q29" s="88"/>
      <c r="R29" s="89"/>
    </row>
    <row r="30" spans="1:27" x14ac:dyDescent="0.25">
      <c r="A30" s="77"/>
      <c r="B30" s="78">
        <v>2001</v>
      </c>
      <c r="C30" s="79">
        <v>4386</v>
      </c>
      <c r="D30" s="79">
        <v>486</v>
      </c>
      <c r="E30" s="79">
        <v>68</v>
      </c>
      <c r="F30" s="79">
        <v>289</v>
      </c>
      <c r="G30" s="79">
        <v>44</v>
      </c>
      <c r="H30" s="79">
        <v>56</v>
      </c>
      <c r="I30" s="79">
        <v>5329</v>
      </c>
      <c r="J30" s="90"/>
      <c r="K30" s="88"/>
      <c r="L30" s="88"/>
      <c r="M30" s="88"/>
      <c r="N30" s="88"/>
      <c r="O30" s="88"/>
      <c r="P30" s="88"/>
      <c r="Q30" s="88"/>
      <c r="R30" s="89"/>
    </row>
    <row r="31" spans="1:27" x14ac:dyDescent="0.25">
      <c r="A31" s="77"/>
      <c r="B31" s="78">
        <v>2002</v>
      </c>
      <c r="C31" s="79"/>
      <c r="D31" s="79"/>
      <c r="E31" s="79"/>
      <c r="F31" s="79"/>
      <c r="G31" s="79"/>
      <c r="H31" s="79"/>
      <c r="I31" s="79"/>
      <c r="J31" s="90"/>
      <c r="K31" s="88"/>
      <c r="L31" s="88"/>
      <c r="M31" s="88"/>
      <c r="N31" s="88"/>
      <c r="O31" s="88"/>
      <c r="P31" s="88"/>
      <c r="Q31" s="88"/>
      <c r="R31" s="89"/>
    </row>
    <row r="32" spans="1:27" x14ac:dyDescent="0.25">
      <c r="A32" s="77"/>
      <c r="B32" s="78">
        <v>2003</v>
      </c>
      <c r="C32" s="79"/>
      <c r="D32" s="79"/>
      <c r="E32" s="79"/>
      <c r="F32" s="79"/>
      <c r="G32" s="79"/>
      <c r="H32" s="79"/>
      <c r="I32" s="79"/>
      <c r="J32" s="90"/>
      <c r="K32" s="88"/>
      <c r="L32" s="88"/>
      <c r="M32" s="88"/>
      <c r="N32" s="88"/>
      <c r="O32" s="88"/>
      <c r="P32" s="88"/>
      <c r="Q32" s="88"/>
      <c r="R32" s="89"/>
    </row>
    <row r="33" spans="1:18" x14ac:dyDescent="0.25">
      <c r="A33" s="77"/>
      <c r="B33" s="78">
        <v>2004</v>
      </c>
      <c r="C33" s="79">
        <v>5257</v>
      </c>
      <c r="D33" s="79">
        <v>559</v>
      </c>
      <c r="E33" s="79">
        <v>52</v>
      </c>
      <c r="F33" s="79">
        <v>257</v>
      </c>
      <c r="G33" s="79">
        <v>29</v>
      </c>
      <c r="H33" s="79">
        <v>48</v>
      </c>
      <c r="I33" s="79">
        <v>6202</v>
      </c>
      <c r="J33" s="90"/>
      <c r="K33" s="88"/>
      <c r="L33" s="88"/>
      <c r="M33" s="88"/>
      <c r="N33" s="88"/>
      <c r="O33" s="88"/>
      <c r="P33" s="88"/>
      <c r="Q33" s="88"/>
      <c r="R33" s="89"/>
    </row>
    <row r="34" spans="1:18" x14ac:dyDescent="0.25">
      <c r="A34" s="77"/>
      <c r="B34" s="78">
        <v>2005</v>
      </c>
      <c r="C34" s="79"/>
      <c r="D34" s="79"/>
      <c r="E34" s="79"/>
      <c r="F34" s="79"/>
      <c r="G34" s="79"/>
      <c r="H34" s="79"/>
      <c r="I34" s="79"/>
      <c r="J34" s="90"/>
      <c r="K34" s="88"/>
      <c r="L34" s="88"/>
      <c r="M34" s="88"/>
      <c r="N34" s="88"/>
      <c r="O34" s="88"/>
      <c r="P34" s="88"/>
      <c r="Q34" s="88"/>
      <c r="R34" s="89"/>
    </row>
    <row r="35" spans="1:18" x14ac:dyDescent="0.25">
      <c r="A35" s="77"/>
      <c r="B35" s="78">
        <v>2006</v>
      </c>
      <c r="C35" s="79"/>
      <c r="D35" s="79"/>
      <c r="E35" s="79"/>
      <c r="F35" s="79"/>
      <c r="G35" s="79"/>
      <c r="H35" s="79"/>
      <c r="I35" s="79"/>
      <c r="J35" s="90"/>
      <c r="K35" s="88"/>
      <c r="L35" s="88"/>
      <c r="M35" s="88"/>
      <c r="N35" s="88"/>
      <c r="O35" s="88"/>
      <c r="P35" s="88"/>
      <c r="Q35" s="88"/>
      <c r="R35" s="89"/>
    </row>
    <row r="36" spans="1:18" x14ac:dyDescent="0.25">
      <c r="A36" s="77"/>
      <c r="B36" s="78">
        <v>2007</v>
      </c>
      <c r="C36" s="82">
        <v>4818</v>
      </c>
      <c r="D36" s="82">
        <v>677</v>
      </c>
      <c r="E36" s="82">
        <v>43</v>
      </c>
      <c r="F36" s="82">
        <v>230</v>
      </c>
      <c r="G36" s="82">
        <v>25</v>
      </c>
      <c r="H36" s="82">
        <v>54</v>
      </c>
      <c r="I36" s="79">
        <v>5847</v>
      </c>
      <c r="J36" s="90"/>
      <c r="K36" s="88"/>
      <c r="L36" s="88"/>
      <c r="M36" s="88"/>
      <c r="N36" s="88"/>
      <c r="O36" s="88"/>
      <c r="P36" s="88"/>
      <c r="Q36" s="88"/>
      <c r="R36" s="89"/>
    </row>
    <row r="37" spans="1:18" x14ac:dyDescent="0.25">
      <c r="A37" s="77"/>
      <c r="B37" s="78">
        <v>2008</v>
      </c>
      <c r="C37" s="82">
        <v>5090</v>
      </c>
      <c r="D37" s="82">
        <v>569</v>
      </c>
      <c r="E37" s="82">
        <v>76</v>
      </c>
      <c r="F37" s="82">
        <v>246</v>
      </c>
      <c r="G37" s="82">
        <v>50</v>
      </c>
      <c r="H37" s="82">
        <v>89</v>
      </c>
      <c r="I37" s="79">
        <v>6120</v>
      </c>
      <c r="J37" s="90"/>
      <c r="K37" s="88"/>
      <c r="L37" s="88"/>
      <c r="M37" s="88"/>
      <c r="N37" s="88"/>
      <c r="O37" s="88"/>
      <c r="P37" s="88"/>
      <c r="Q37" s="88"/>
      <c r="R37" s="89"/>
    </row>
    <row r="38" spans="1:18" x14ac:dyDescent="0.25">
      <c r="A38" s="77"/>
      <c r="B38" s="78">
        <v>2009</v>
      </c>
      <c r="C38" s="83">
        <v>5047</v>
      </c>
      <c r="D38" s="83">
        <v>511</v>
      </c>
      <c r="E38" s="83">
        <v>54</v>
      </c>
      <c r="F38" s="83">
        <v>235</v>
      </c>
      <c r="G38" s="83">
        <v>26</v>
      </c>
      <c r="H38" s="83">
        <v>114</v>
      </c>
      <c r="I38" s="79">
        <v>5987</v>
      </c>
      <c r="J38" s="90"/>
      <c r="K38" s="88"/>
      <c r="L38" s="88"/>
      <c r="M38" s="88"/>
      <c r="N38" s="88"/>
      <c r="O38" s="88"/>
      <c r="P38" s="88"/>
      <c r="Q38" s="88"/>
      <c r="R38" s="89"/>
    </row>
    <row r="39" spans="1:18" x14ac:dyDescent="0.25">
      <c r="A39" s="77"/>
      <c r="B39" s="78">
        <v>2010</v>
      </c>
      <c r="C39" s="83">
        <v>5144</v>
      </c>
      <c r="D39" s="83">
        <v>470</v>
      </c>
      <c r="E39" s="83">
        <v>75</v>
      </c>
      <c r="F39" s="83">
        <v>225</v>
      </c>
      <c r="G39" s="83">
        <v>38</v>
      </c>
      <c r="H39" s="83">
        <v>108</v>
      </c>
      <c r="I39" s="79">
        <v>6060</v>
      </c>
      <c r="J39" s="90"/>
      <c r="K39" s="88"/>
      <c r="L39" s="88"/>
      <c r="M39" s="88"/>
      <c r="N39" s="88"/>
      <c r="O39" s="88"/>
      <c r="P39" s="88"/>
      <c r="Q39" s="88"/>
      <c r="R39" s="89"/>
    </row>
    <row r="40" spans="1:18" x14ac:dyDescent="0.25">
      <c r="A40" s="77"/>
      <c r="B40" s="78">
        <v>2011</v>
      </c>
      <c r="C40" s="83">
        <v>4548</v>
      </c>
      <c r="D40" s="83">
        <v>435</v>
      </c>
      <c r="E40" s="83">
        <v>45</v>
      </c>
      <c r="F40" s="83">
        <v>199</v>
      </c>
      <c r="G40" s="83">
        <v>27</v>
      </c>
      <c r="H40" s="83">
        <v>112</v>
      </c>
      <c r="I40" s="79">
        <v>5366</v>
      </c>
      <c r="J40" s="90"/>
      <c r="K40" s="88"/>
      <c r="L40" s="88"/>
      <c r="M40" s="88"/>
      <c r="N40" s="88"/>
      <c r="O40" s="88"/>
      <c r="P40" s="88"/>
      <c r="Q40" s="88"/>
      <c r="R40" s="89"/>
    </row>
    <row r="41" spans="1:18" x14ac:dyDescent="0.25">
      <c r="A41" s="77"/>
      <c r="B41" s="78">
        <v>2012</v>
      </c>
      <c r="C41" s="83">
        <v>3907</v>
      </c>
      <c r="D41" s="83">
        <v>396</v>
      </c>
      <c r="E41" s="83">
        <v>35</v>
      </c>
      <c r="F41" s="83">
        <v>208</v>
      </c>
      <c r="G41" s="83">
        <v>30</v>
      </c>
      <c r="H41" s="83">
        <v>106</v>
      </c>
      <c r="I41" s="79">
        <v>4682</v>
      </c>
      <c r="J41" s="87"/>
      <c r="K41" s="88"/>
      <c r="L41" s="88"/>
      <c r="M41" s="88"/>
      <c r="N41" s="88"/>
      <c r="O41" s="88"/>
      <c r="P41" s="88"/>
      <c r="Q41" s="88"/>
      <c r="R41" s="89"/>
    </row>
    <row r="42" spans="1:18" x14ac:dyDescent="0.25">
      <c r="A42" s="77"/>
      <c r="B42" s="78">
        <v>2013</v>
      </c>
      <c r="C42" s="83">
        <v>1588</v>
      </c>
      <c r="D42" s="83">
        <v>181</v>
      </c>
      <c r="E42" s="83">
        <v>8</v>
      </c>
      <c r="F42" s="83">
        <v>190</v>
      </c>
      <c r="G42" s="83">
        <v>11</v>
      </c>
      <c r="H42" s="83">
        <v>81</v>
      </c>
      <c r="I42" s="83">
        <v>2059</v>
      </c>
      <c r="J42" s="87"/>
      <c r="K42" s="88"/>
      <c r="L42" s="88"/>
      <c r="M42" s="88"/>
      <c r="N42" s="88"/>
      <c r="O42" s="88"/>
      <c r="P42" s="88"/>
      <c r="Q42" s="88"/>
      <c r="R42" s="89"/>
    </row>
    <row r="43" spans="1:18" x14ac:dyDescent="0.25">
      <c r="A43" s="77"/>
      <c r="B43" s="78">
        <v>2014</v>
      </c>
      <c r="C43" s="83">
        <v>1477</v>
      </c>
      <c r="D43" s="83">
        <v>176</v>
      </c>
      <c r="E43" s="83">
        <v>7</v>
      </c>
      <c r="F43" s="83">
        <v>175</v>
      </c>
      <c r="G43" s="83">
        <v>17</v>
      </c>
      <c r="H43" s="83">
        <v>92</v>
      </c>
      <c r="I43" s="83">
        <v>1944</v>
      </c>
      <c r="J43" s="87"/>
      <c r="K43" s="88"/>
      <c r="L43" s="88"/>
      <c r="M43" s="88"/>
      <c r="N43" s="88"/>
      <c r="O43" s="88"/>
      <c r="P43" s="88"/>
      <c r="Q43" s="88"/>
      <c r="R43" s="89"/>
    </row>
    <row r="44" spans="1:18" x14ac:dyDescent="0.25">
      <c r="A44" s="77"/>
      <c r="B44" s="78">
        <v>2015</v>
      </c>
      <c r="C44" s="83">
        <v>1498</v>
      </c>
      <c r="D44" s="83">
        <v>154</v>
      </c>
      <c r="E44" s="83">
        <v>4</v>
      </c>
      <c r="F44" s="83">
        <v>174</v>
      </c>
      <c r="G44" s="83">
        <v>17</v>
      </c>
      <c r="H44" s="83">
        <v>117</v>
      </c>
      <c r="I44" s="83">
        <v>1964</v>
      </c>
      <c r="J44" s="87"/>
      <c r="K44" s="88"/>
      <c r="L44" s="88"/>
      <c r="M44" s="88"/>
      <c r="N44" s="88"/>
      <c r="O44" s="88"/>
      <c r="P44" s="88"/>
      <c r="Q44" s="88"/>
      <c r="R44" s="89"/>
    </row>
    <row r="45" spans="1:18" x14ac:dyDescent="0.25">
      <c r="A45" s="77"/>
      <c r="B45" s="78">
        <v>2016</v>
      </c>
      <c r="C45" s="83">
        <v>1622</v>
      </c>
      <c r="D45" s="83">
        <v>126</v>
      </c>
      <c r="E45" s="83">
        <v>2</v>
      </c>
      <c r="F45" s="83">
        <v>184</v>
      </c>
      <c r="G45" s="83">
        <v>9</v>
      </c>
      <c r="H45" s="83">
        <v>92</v>
      </c>
      <c r="I45" s="83">
        <v>2035</v>
      </c>
      <c r="J45" s="87"/>
      <c r="K45" s="88"/>
      <c r="L45" s="88"/>
      <c r="M45" s="88"/>
      <c r="N45" s="88"/>
      <c r="O45" s="88"/>
      <c r="P45" s="88"/>
      <c r="Q45" s="88"/>
      <c r="R45" s="89"/>
    </row>
    <row r="46" spans="1:18" x14ac:dyDescent="0.25">
      <c r="A46" s="77"/>
      <c r="B46" s="78">
        <v>2017</v>
      </c>
      <c r="C46" s="83">
        <v>1580</v>
      </c>
      <c r="D46" s="83">
        <v>152</v>
      </c>
      <c r="E46" s="83">
        <v>4</v>
      </c>
      <c r="F46" s="83">
        <v>176</v>
      </c>
      <c r="G46" s="83">
        <v>14</v>
      </c>
      <c r="H46" s="83">
        <v>87</v>
      </c>
      <c r="I46" s="83">
        <v>2013</v>
      </c>
      <c r="J46" s="87"/>
      <c r="K46" s="88"/>
      <c r="L46" s="88"/>
      <c r="M46" s="88"/>
      <c r="N46" s="88"/>
      <c r="O46" s="88"/>
      <c r="P46" s="88"/>
      <c r="Q46" s="88"/>
      <c r="R46" s="89"/>
    </row>
    <row r="47" spans="1:18" x14ac:dyDescent="0.25">
      <c r="A47" s="77"/>
      <c r="B47" s="78">
        <v>2018</v>
      </c>
      <c r="C47" s="83">
        <v>1704</v>
      </c>
      <c r="D47" s="83">
        <v>144</v>
      </c>
      <c r="E47" s="83">
        <v>10</v>
      </c>
      <c r="F47" s="83">
        <v>156</v>
      </c>
      <c r="G47" s="83">
        <v>6</v>
      </c>
      <c r="H47" s="83">
        <v>86</v>
      </c>
      <c r="I47" s="83">
        <v>2106</v>
      </c>
      <c r="J47" s="87"/>
      <c r="K47" s="88"/>
      <c r="L47" s="88"/>
      <c r="M47" s="88"/>
      <c r="N47" s="88"/>
      <c r="O47" s="88"/>
      <c r="P47" s="88"/>
      <c r="Q47" s="88"/>
      <c r="R47" s="89"/>
    </row>
    <row r="48" spans="1:18" ht="15.75" thickBot="1" x14ac:dyDescent="0.3">
      <c r="A48" s="91"/>
      <c r="B48" s="92" t="s">
        <v>86</v>
      </c>
      <c r="C48" s="93">
        <f>C47/C26</f>
        <v>0.38630695987304464</v>
      </c>
      <c r="D48" s="93">
        <f t="shared" ref="D48:I48" si="2">D47/D26</f>
        <v>0.31372549019607843</v>
      </c>
      <c r="E48" s="93">
        <f t="shared" si="2"/>
        <v>9.9009900990099015E-2</v>
      </c>
      <c r="F48" s="93">
        <f t="shared" si="2"/>
        <v>0.50485436893203883</v>
      </c>
      <c r="G48" s="93">
        <f t="shared" si="2"/>
        <v>0.18181818181818182</v>
      </c>
      <c r="H48" s="93">
        <f t="shared" si="2"/>
        <v>1.4576271186440677</v>
      </c>
      <c r="I48" s="93">
        <f t="shared" si="2"/>
        <v>0.39203276247207741</v>
      </c>
      <c r="J48" s="94"/>
      <c r="K48" s="94"/>
      <c r="L48" s="94"/>
      <c r="M48" s="94"/>
      <c r="N48" s="94"/>
      <c r="O48" s="94"/>
      <c r="P48" s="94"/>
      <c r="Q48" s="94"/>
      <c r="R48" s="95"/>
    </row>
    <row r="49" spans="1:9" ht="15.75" thickTop="1" x14ac:dyDescent="0.25">
      <c r="A49" s="96" t="s">
        <v>88</v>
      </c>
      <c r="B49" s="96"/>
      <c r="C49" s="96"/>
      <c r="D49" s="96"/>
      <c r="E49" s="96"/>
      <c r="F49" s="96"/>
      <c r="G49" s="96"/>
      <c r="H49" s="96"/>
      <c r="I49" s="96"/>
    </row>
    <row r="50" spans="1:9" x14ac:dyDescent="0.25">
      <c r="A50" s="96"/>
      <c r="B50" s="96"/>
      <c r="C50" s="96"/>
      <c r="D50" s="96"/>
      <c r="E50" s="96"/>
      <c r="F50" s="96"/>
      <c r="G50" s="96"/>
      <c r="H50" s="96"/>
      <c r="I50" s="96"/>
    </row>
  </sheetData>
  <mergeCells count="5">
    <mergeCell ref="A1:R1"/>
    <mergeCell ref="A3:A25"/>
    <mergeCell ref="J3:J25"/>
    <mergeCell ref="A26:A48"/>
    <mergeCell ref="A49:I50"/>
  </mergeCells>
  <pageMargins left="0.70866141732283472" right="0.70866141732283472" top="0.74803149606299213" bottom="0.74803149606299213" header="0.31496062992125984" footer="0.31496062992125984"/>
  <pageSetup paperSize="9" scale="63" orientation="landscape" r:id="rId1"/>
  <headerFooter>
    <oddHeader>&amp;C&amp;"Calibri,Regular"&amp;13&amp;K01+000SRAD Report No.2021 - Transport Statistics Greater Manchester 2018</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262-3A08-469D-9096-89393EA04EF1}">
  <sheetPr>
    <pageSetUpPr fitToPage="1"/>
  </sheetPr>
  <dimension ref="A1:Z52"/>
  <sheetViews>
    <sheetView tabSelected="1" zoomScale="75" zoomScaleNormal="75" zoomScalePageLayoutView="78" workbookViewId="0">
      <selection activeCell="P38" sqref="P38"/>
    </sheetView>
  </sheetViews>
  <sheetFormatPr defaultColWidth="8.85546875" defaultRowHeight="15" x14ac:dyDescent="0.25"/>
  <cols>
    <col min="1" max="1" width="13" style="98" customWidth="1"/>
    <col min="2" max="2" width="12.42578125" style="98" customWidth="1"/>
    <col min="3" max="3" width="7.140625" style="98" customWidth="1"/>
    <col min="4" max="4" width="7.7109375" style="98" customWidth="1"/>
    <col min="5" max="5" width="8.140625" style="98" customWidth="1"/>
    <col min="6" max="6" width="8" style="98" customWidth="1"/>
    <col min="7" max="7" width="7.42578125" style="98" customWidth="1"/>
    <col min="8" max="8" width="7.140625" style="98" customWidth="1"/>
    <col min="9" max="9" width="8.140625" style="98" customWidth="1"/>
    <col min="10" max="10" width="14.85546875" style="98" customWidth="1"/>
    <col min="11" max="11" width="12.28515625" style="98" customWidth="1"/>
    <col min="12" max="18" width="8.85546875" style="98"/>
    <col min="19" max="19" width="4.42578125" style="98" customWidth="1"/>
    <col min="20" max="16384" width="8.85546875" style="98"/>
  </cols>
  <sheetData>
    <row r="1" spans="1:10" ht="15.75" thickTop="1" x14ac:dyDescent="0.25">
      <c r="A1" s="69" t="s">
        <v>89</v>
      </c>
      <c r="B1" s="70"/>
      <c r="C1" s="70"/>
      <c r="D1" s="70"/>
      <c r="E1" s="70"/>
      <c r="F1" s="70"/>
      <c r="G1" s="70"/>
      <c r="H1" s="70"/>
      <c r="I1" s="71"/>
      <c r="J1" s="97"/>
    </row>
    <row r="2" spans="1:10" x14ac:dyDescent="0.25">
      <c r="A2" s="73"/>
      <c r="B2" s="74" t="s">
        <v>78</v>
      </c>
      <c r="C2" s="75" t="s">
        <v>8</v>
      </c>
      <c r="D2" s="75" t="s">
        <v>79</v>
      </c>
      <c r="E2" s="75" t="s">
        <v>80</v>
      </c>
      <c r="F2" s="75" t="s">
        <v>11</v>
      </c>
      <c r="G2" s="75" t="s">
        <v>81</v>
      </c>
      <c r="H2" s="75" t="s">
        <v>82</v>
      </c>
      <c r="I2" s="76" t="s">
        <v>83</v>
      </c>
      <c r="J2" s="97"/>
    </row>
    <row r="3" spans="1:10" x14ac:dyDescent="0.25">
      <c r="A3" s="99" t="s">
        <v>84</v>
      </c>
      <c r="B3" s="100">
        <v>2011</v>
      </c>
      <c r="C3" s="101">
        <v>360</v>
      </c>
      <c r="D3" s="101">
        <v>41</v>
      </c>
      <c r="E3" s="101">
        <v>4</v>
      </c>
      <c r="F3" s="101">
        <v>0</v>
      </c>
      <c r="G3" s="101">
        <v>2</v>
      </c>
      <c r="H3" s="101">
        <v>6</v>
      </c>
      <c r="I3" s="102">
        <f>SUM(C3:H3)</f>
        <v>413</v>
      </c>
      <c r="J3" s="97"/>
    </row>
    <row r="4" spans="1:10" x14ac:dyDescent="0.25">
      <c r="A4" s="103"/>
      <c r="B4" s="78">
        <v>2012</v>
      </c>
      <c r="C4" s="83">
        <v>387</v>
      </c>
      <c r="D4" s="83">
        <v>61</v>
      </c>
      <c r="E4" s="83">
        <v>4</v>
      </c>
      <c r="F4" s="83">
        <v>0</v>
      </c>
      <c r="G4" s="83">
        <v>8</v>
      </c>
      <c r="H4" s="83">
        <v>7</v>
      </c>
      <c r="I4" s="104">
        <f t="shared" ref="I4:I28" si="0">SUM(C4:H4)</f>
        <v>467</v>
      </c>
      <c r="J4" s="97"/>
    </row>
    <row r="5" spans="1:10" x14ac:dyDescent="0.25">
      <c r="A5" s="103"/>
      <c r="B5" s="78">
        <v>2013</v>
      </c>
      <c r="C5" s="83">
        <v>487</v>
      </c>
      <c r="D5" s="83">
        <v>48</v>
      </c>
      <c r="E5" s="83">
        <v>6</v>
      </c>
      <c r="F5" s="83">
        <v>0</v>
      </c>
      <c r="G5" s="83">
        <v>2</v>
      </c>
      <c r="H5" s="83">
        <v>10</v>
      </c>
      <c r="I5" s="104">
        <f t="shared" si="0"/>
        <v>553</v>
      </c>
      <c r="J5" s="97"/>
    </row>
    <row r="6" spans="1:10" x14ac:dyDescent="0.25">
      <c r="A6" s="103"/>
      <c r="B6" s="78">
        <v>2014</v>
      </c>
      <c r="C6" s="83">
        <v>420</v>
      </c>
      <c r="D6" s="83">
        <v>46</v>
      </c>
      <c r="E6" s="83">
        <v>5</v>
      </c>
      <c r="F6" s="83">
        <v>0</v>
      </c>
      <c r="G6" s="83">
        <v>2</v>
      </c>
      <c r="H6" s="83">
        <v>3</v>
      </c>
      <c r="I6" s="104">
        <f t="shared" si="0"/>
        <v>476</v>
      </c>
      <c r="J6" s="97"/>
    </row>
    <row r="7" spans="1:10" x14ac:dyDescent="0.25">
      <c r="A7" s="103"/>
      <c r="B7" s="78">
        <v>2015</v>
      </c>
      <c r="C7" s="83">
        <v>415</v>
      </c>
      <c r="D7" s="83">
        <v>46</v>
      </c>
      <c r="E7" s="83">
        <v>8</v>
      </c>
      <c r="F7" s="83">
        <v>0</v>
      </c>
      <c r="G7" s="83">
        <v>1</v>
      </c>
      <c r="H7" s="83">
        <v>0</v>
      </c>
      <c r="I7" s="104">
        <f t="shared" si="0"/>
        <v>470</v>
      </c>
      <c r="J7" s="97"/>
    </row>
    <row r="8" spans="1:10" x14ac:dyDescent="0.25">
      <c r="A8" s="103"/>
      <c r="B8" s="78">
        <v>2016</v>
      </c>
      <c r="C8" s="83">
        <v>436</v>
      </c>
      <c r="D8" s="83">
        <v>70</v>
      </c>
      <c r="E8" s="83">
        <v>3</v>
      </c>
      <c r="F8" s="83">
        <v>0</v>
      </c>
      <c r="G8" s="83">
        <v>1</v>
      </c>
      <c r="H8" s="83">
        <v>6</v>
      </c>
      <c r="I8" s="104">
        <f t="shared" si="0"/>
        <v>516</v>
      </c>
      <c r="J8" s="97"/>
    </row>
    <row r="9" spans="1:10" x14ac:dyDescent="0.25">
      <c r="A9" s="103"/>
      <c r="B9" s="78">
        <v>2017</v>
      </c>
      <c r="C9" s="83">
        <v>467</v>
      </c>
      <c r="D9" s="83">
        <v>43</v>
      </c>
      <c r="E9" s="83">
        <v>3</v>
      </c>
      <c r="F9" s="83">
        <v>0</v>
      </c>
      <c r="G9" s="83">
        <v>0</v>
      </c>
      <c r="H9" s="83">
        <v>1</v>
      </c>
      <c r="I9" s="104">
        <f t="shared" si="0"/>
        <v>514</v>
      </c>
      <c r="J9" s="97"/>
    </row>
    <row r="10" spans="1:10" x14ac:dyDescent="0.25">
      <c r="A10" s="103"/>
      <c r="B10" s="78">
        <v>2018</v>
      </c>
      <c r="C10" s="83">
        <v>489</v>
      </c>
      <c r="D10" s="83">
        <v>57</v>
      </c>
      <c r="E10" s="83">
        <v>2</v>
      </c>
      <c r="F10" s="83">
        <v>0</v>
      </c>
      <c r="G10" s="83">
        <v>1</v>
      </c>
      <c r="H10" s="83">
        <v>3</v>
      </c>
      <c r="I10" s="104">
        <f t="shared" si="0"/>
        <v>552</v>
      </c>
      <c r="J10" s="97"/>
    </row>
    <row r="11" spans="1:10" ht="15.75" thickBot="1" x14ac:dyDescent="0.3">
      <c r="A11" s="105"/>
      <c r="B11" s="106" t="s">
        <v>90</v>
      </c>
      <c r="C11" s="107">
        <f>C10/C3</f>
        <v>1.3583333333333334</v>
      </c>
      <c r="D11" s="107">
        <f t="shared" ref="D11:I11" si="1">D10/D3</f>
        <v>1.3902439024390243</v>
      </c>
      <c r="E11" s="107">
        <f t="shared" si="1"/>
        <v>0.5</v>
      </c>
      <c r="F11" s="107" t="s">
        <v>91</v>
      </c>
      <c r="G11" s="107">
        <f t="shared" si="1"/>
        <v>0.5</v>
      </c>
      <c r="H11" s="107">
        <f t="shared" si="1"/>
        <v>0.5</v>
      </c>
      <c r="I11" s="108">
        <f t="shared" si="1"/>
        <v>1.3365617433414043</v>
      </c>
      <c r="J11" s="97"/>
    </row>
    <row r="12" spans="1:10" x14ac:dyDescent="0.25">
      <c r="A12" s="109" t="s">
        <v>85</v>
      </c>
      <c r="B12" s="100">
        <v>2011</v>
      </c>
      <c r="C12" s="101">
        <v>1025</v>
      </c>
      <c r="D12" s="101">
        <v>74</v>
      </c>
      <c r="E12" s="101">
        <v>3</v>
      </c>
      <c r="F12" s="101">
        <v>0</v>
      </c>
      <c r="G12" s="101">
        <v>0</v>
      </c>
      <c r="H12" s="101">
        <v>0</v>
      </c>
      <c r="I12" s="102">
        <f t="shared" si="0"/>
        <v>1102</v>
      </c>
      <c r="J12" s="97"/>
    </row>
    <row r="13" spans="1:10" x14ac:dyDescent="0.25">
      <c r="A13" s="103"/>
      <c r="B13" s="78">
        <v>2012</v>
      </c>
      <c r="C13" s="83">
        <v>847</v>
      </c>
      <c r="D13" s="83">
        <v>72</v>
      </c>
      <c r="E13" s="83">
        <v>6</v>
      </c>
      <c r="F13" s="83">
        <v>1</v>
      </c>
      <c r="G13" s="83">
        <v>1</v>
      </c>
      <c r="H13" s="83">
        <v>7</v>
      </c>
      <c r="I13" s="104">
        <f t="shared" si="0"/>
        <v>934</v>
      </c>
      <c r="J13" s="97"/>
    </row>
    <row r="14" spans="1:10" x14ac:dyDescent="0.25">
      <c r="A14" s="103"/>
      <c r="B14" s="78">
        <v>2013</v>
      </c>
      <c r="C14" s="83">
        <v>1255</v>
      </c>
      <c r="D14" s="83">
        <v>45</v>
      </c>
      <c r="E14" s="83">
        <v>1</v>
      </c>
      <c r="F14" s="83">
        <v>0</v>
      </c>
      <c r="G14" s="83">
        <v>2</v>
      </c>
      <c r="H14" s="83">
        <v>4</v>
      </c>
      <c r="I14" s="104">
        <f t="shared" si="0"/>
        <v>1307</v>
      </c>
      <c r="J14" s="97"/>
    </row>
    <row r="15" spans="1:10" x14ac:dyDescent="0.25">
      <c r="A15" s="103"/>
      <c r="B15" s="78">
        <v>2014</v>
      </c>
      <c r="C15" s="83">
        <v>1187</v>
      </c>
      <c r="D15" s="83">
        <v>61</v>
      </c>
      <c r="E15" s="83">
        <v>7</v>
      </c>
      <c r="F15" s="83">
        <v>0</v>
      </c>
      <c r="G15" s="83">
        <v>2</v>
      </c>
      <c r="H15" s="83">
        <v>2</v>
      </c>
      <c r="I15" s="104">
        <f t="shared" si="0"/>
        <v>1259</v>
      </c>
      <c r="J15" s="97"/>
    </row>
    <row r="16" spans="1:10" x14ac:dyDescent="0.25">
      <c r="A16" s="103"/>
      <c r="B16" s="78">
        <v>2015</v>
      </c>
      <c r="C16" s="83">
        <v>1272</v>
      </c>
      <c r="D16" s="83">
        <v>41</v>
      </c>
      <c r="E16" s="83">
        <v>8</v>
      </c>
      <c r="F16" s="83">
        <v>1</v>
      </c>
      <c r="G16" s="83">
        <v>1</v>
      </c>
      <c r="H16" s="83">
        <v>1</v>
      </c>
      <c r="I16" s="104">
        <f t="shared" si="0"/>
        <v>1324</v>
      </c>
      <c r="J16" s="97"/>
    </row>
    <row r="17" spans="1:10" x14ac:dyDescent="0.25">
      <c r="A17" s="103"/>
      <c r="B17" s="78">
        <v>2016</v>
      </c>
      <c r="C17" s="83">
        <v>1397</v>
      </c>
      <c r="D17" s="83">
        <v>58</v>
      </c>
      <c r="E17" s="83">
        <v>4</v>
      </c>
      <c r="F17" s="83">
        <v>0</v>
      </c>
      <c r="G17" s="83">
        <v>4</v>
      </c>
      <c r="H17" s="83">
        <v>1</v>
      </c>
      <c r="I17" s="104">
        <f t="shared" si="0"/>
        <v>1464</v>
      </c>
      <c r="J17" s="97"/>
    </row>
    <row r="18" spans="1:10" x14ac:dyDescent="0.25">
      <c r="A18" s="103"/>
      <c r="B18" s="78">
        <v>2017</v>
      </c>
      <c r="C18" s="83">
        <v>1500</v>
      </c>
      <c r="D18" s="83">
        <v>73</v>
      </c>
      <c r="E18" s="83">
        <v>2</v>
      </c>
      <c r="F18" s="83">
        <v>1</v>
      </c>
      <c r="G18" s="83">
        <v>1</v>
      </c>
      <c r="H18" s="83">
        <v>2</v>
      </c>
      <c r="I18" s="104">
        <f t="shared" si="0"/>
        <v>1579</v>
      </c>
      <c r="J18" s="97"/>
    </row>
    <row r="19" spans="1:10" x14ac:dyDescent="0.25">
      <c r="A19" s="103"/>
      <c r="B19" s="78">
        <v>2018</v>
      </c>
      <c r="C19" s="83">
        <v>1464</v>
      </c>
      <c r="D19" s="83">
        <v>75</v>
      </c>
      <c r="E19" s="83">
        <v>1</v>
      </c>
      <c r="F19" s="83">
        <v>0</v>
      </c>
      <c r="G19" s="83">
        <v>3</v>
      </c>
      <c r="H19" s="83">
        <v>2</v>
      </c>
      <c r="I19" s="104">
        <f t="shared" si="0"/>
        <v>1545</v>
      </c>
      <c r="J19" s="97"/>
    </row>
    <row r="20" spans="1:10" ht="15.75" thickBot="1" x14ac:dyDescent="0.3">
      <c r="A20" s="105"/>
      <c r="B20" s="106" t="s">
        <v>90</v>
      </c>
      <c r="C20" s="107">
        <f>C19/C12</f>
        <v>1.4282926829268292</v>
      </c>
      <c r="D20" s="107">
        <f t="shared" ref="D20:E20" si="2">D19/D12</f>
        <v>1.0135135135135136</v>
      </c>
      <c r="E20" s="107">
        <f t="shared" si="2"/>
        <v>0.33333333333333331</v>
      </c>
      <c r="F20" s="107" t="s">
        <v>91</v>
      </c>
      <c r="G20" s="107" t="s">
        <v>91</v>
      </c>
      <c r="H20" s="107" t="s">
        <v>91</v>
      </c>
      <c r="I20" s="108">
        <f t="shared" ref="I20" si="3">I19/I12</f>
        <v>1.4019963702359346</v>
      </c>
      <c r="J20" s="97"/>
    </row>
    <row r="21" spans="1:10" x14ac:dyDescent="0.25">
      <c r="A21" s="99" t="s">
        <v>87</v>
      </c>
      <c r="B21" s="100">
        <v>2011</v>
      </c>
      <c r="C21" s="101">
        <v>792</v>
      </c>
      <c r="D21" s="101">
        <v>57</v>
      </c>
      <c r="E21" s="101">
        <v>1</v>
      </c>
      <c r="F21" s="101">
        <v>0</v>
      </c>
      <c r="G21" s="101">
        <v>2</v>
      </c>
      <c r="H21" s="101">
        <v>9</v>
      </c>
      <c r="I21" s="102">
        <f t="shared" si="0"/>
        <v>861</v>
      </c>
      <c r="J21" s="97"/>
    </row>
    <row r="22" spans="1:10" x14ac:dyDescent="0.25">
      <c r="A22" s="103"/>
      <c r="B22" s="78">
        <v>2012</v>
      </c>
      <c r="C22" s="83">
        <v>759</v>
      </c>
      <c r="D22" s="83">
        <v>57</v>
      </c>
      <c r="E22" s="83">
        <v>2</v>
      </c>
      <c r="F22" s="83">
        <v>1</v>
      </c>
      <c r="G22" s="83">
        <v>6</v>
      </c>
      <c r="H22" s="83">
        <v>15</v>
      </c>
      <c r="I22" s="104">
        <f t="shared" si="0"/>
        <v>840</v>
      </c>
      <c r="J22" s="97"/>
    </row>
    <row r="23" spans="1:10" x14ac:dyDescent="0.25">
      <c r="A23" s="103"/>
      <c r="B23" s="78">
        <v>2013</v>
      </c>
      <c r="C23" s="83">
        <v>1045</v>
      </c>
      <c r="D23" s="83">
        <v>42</v>
      </c>
      <c r="E23" s="83">
        <v>4</v>
      </c>
      <c r="F23" s="83">
        <v>3</v>
      </c>
      <c r="G23" s="83">
        <v>5</v>
      </c>
      <c r="H23" s="83">
        <v>11</v>
      </c>
      <c r="I23" s="104">
        <f t="shared" si="0"/>
        <v>1110</v>
      </c>
      <c r="J23" s="97"/>
    </row>
    <row r="24" spans="1:10" x14ac:dyDescent="0.25">
      <c r="A24" s="103"/>
      <c r="B24" s="78">
        <v>2014</v>
      </c>
      <c r="C24" s="83">
        <v>945</v>
      </c>
      <c r="D24" s="83">
        <v>46</v>
      </c>
      <c r="E24" s="83">
        <v>2</v>
      </c>
      <c r="F24" s="83">
        <v>0</v>
      </c>
      <c r="G24" s="83">
        <v>4</v>
      </c>
      <c r="H24" s="83">
        <v>6</v>
      </c>
      <c r="I24" s="104">
        <f t="shared" si="0"/>
        <v>1003</v>
      </c>
      <c r="J24" s="97"/>
    </row>
    <row r="25" spans="1:10" x14ac:dyDescent="0.25">
      <c r="A25" s="103"/>
      <c r="B25" s="78">
        <v>2015</v>
      </c>
      <c r="C25" s="83">
        <v>908</v>
      </c>
      <c r="D25" s="83">
        <v>76</v>
      </c>
      <c r="E25" s="83">
        <v>5</v>
      </c>
      <c r="F25" s="83">
        <v>3</v>
      </c>
      <c r="G25" s="83">
        <v>4</v>
      </c>
      <c r="H25" s="83">
        <v>3</v>
      </c>
      <c r="I25" s="104">
        <f t="shared" si="0"/>
        <v>999</v>
      </c>
      <c r="J25" s="97"/>
    </row>
    <row r="26" spans="1:10" x14ac:dyDescent="0.25">
      <c r="A26" s="103"/>
      <c r="B26" s="78">
        <v>2016</v>
      </c>
      <c r="C26" s="83">
        <v>1024</v>
      </c>
      <c r="D26" s="83">
        <v>67</v>
      </c>
      <c r="E26" s="83">
        <v>1</v>
      </c>
      <c r="F26" s="83">
        <v>0</v>
      </c>
      <c r="G26" s="83">
        <v>6</v>
      </c>
      <c r="H26" s="83">
        <v>5</v>
      </c>
      <c r="I26" s="104">
        <f t="shared" si="0"/>
        <v>1103</v>
      </c>
      <c r="J26" s="97"/>
    </row>
    <row r="27" spans="1:10" x14ac:dyDescent="0.25">
      <c r="A27" s="103"/>
      <c r="B27" s="78">
        <v>2017</v>
      </c>
      <c r="C27" s="83">
        <v>1167</v>
      </c>
      <c r="D27" s="83">
        <v>56</v>
      </c>
      <c r="E27" s="83">
        <v>0</v>
      </c>
      <c r="F27" s="83">
        <v>0</v>
      </c>
      <c r="G27" s="83">
        <v>0</v>
      </c>
      <c r="H27" s="83">
        <v>1</v>
      </c>
      <c r="I27" s="104">
        <f t="shared" si="0"/>
        <v>1224</v>
      </c>
      <c r="J27" s="97"/>
    </row>
    <row r="28" spans="1:10" x14ac:dyDescent="0.25">
      <c r="A28" s="103"/>
      <c r="B28" s="78">
        <v>2018</v>
      </c>
      <c r="C28" s="83">
        <v>1154</v>
      </c>
      <c r="D28" s="83">
        <v>68</v>
      </c>
      <c r="E28" s="83">
        <v>0</v>
      </c>
      <c r="F28" s="83">
        <v>0</v>
      </c>
      <c r="G28" s="83">
        <v>2</v>
      </c>
      <c r="H28" s="83">
        <v>2</v>
      </c>
      <c r="I28" s="104">
        <f t="shared" si="0"/>
        <v>1226</v>
      </c>
      <c r="J28" s="97"/>
    </row>
    <row r="29" spans="1:10" ht="15.75" thickBot="1" x14ac:dyDescent="0.3">
      <c r="A29" s="110"/>
      <c r="B29" s="92" t="s">
        <v>90</v>
      </c>
      <c r="C29" s="93">
        <f>C28/C21</f>
        <v>1.457070707070707</v>
      </c>
      <c r="D29" s="93">
        <f t="shared" ref="D29:I29" si="4">D28/D21</f>
        <v>1.1929824561403508</v>
      </c>
      <c r="E29" s="93">
        <f t="shared" si="4"/>
        <v>0</v>
      </c>
      <c r="F29" s="93" t="s">
        <v>91</v>
      </c>
      <c r="G29" s="93">
        <f t="shared" si="4"/>
        <v>1</v>
      </c>
      <c r="H29" s="93">
        <f t="shared" si="4"/>
        <v>0.22222222222222221</v>
      </c>
      <c r="I29" s="111">
        <f t="shared" si="4"/>
        <v>1.4239256678281069</v>
      </c>
      <c r="J29" s="97"/>
    </row>
    <row r="30" spans="1:10" ht="15.75" thickTop="1" x14ac:dyDescent="0.25">
      <c r="A30" s="112" t="s">
        <v>88</v>
      </c>
      <c r="B30" s="112"/>
      <c r="C30" s="112"/>
      <c r="D30" s="112"/>
      <c r="E30" s="112"/>
      <c r="F30" s="112"/>
      <c r="G30" s="112"/>
      <c r="H30" s="112"/>
      <c r="I30" s="112"/>
      <c r="J30" s="97"/>
    </row>
    <row r="31" spans="1:10" x14ac:dyDescent="0.25">
      <c r="A31" s="112"/>
      <c r="B31" s="112"/>
      <c r="C31" s="112"/>
      <c r="D31" s="112"/>
      <c r="E31" s="112"/>
      <c r="F31" s="112"/>
      <c r="G31" s="112"/>
      <c r="H31" s="112"/>
      <c r="I31" s="112"/>
      <c r="J31" s="97"/>
    </row>
    <row r="32" spans="1:10" x14ac:dyDescent="0.25">
      <c r="A32" s="113"/>
      <c r="B32" s="113"/>
      <c r="C32" s="113"/>
      <c r="D32" s="113"/>
      <c r="E32" s="113"/>
      <c r="F32" s="113"/>
      <c r="G32" s="113"/>
      <c r="H32" s="113"/>
      <c r="I32" s="113"/>
      <c r="J32" s="113"/>
    </row>
    <row r="33" spans="1:26" x14ac:dyDescent="0.25">
      <c r="A33" s="113"/>
      <c r="B33" s="113"/>
      <c r="C33" s="113"/>
      <c r="D33" s="113"/>
      <c r="E33" s="113"/>
      <c r="F33" s="113"/>
      <c r="G33" s="113"/>
      <c r="H33" s="113"/>
      <c r="I33" s="113"/>
      <c r="J33" s="113"/>
    </row>
    <row r="34" spans="1:26" x14ac:dyDescent="0.25">
      <c r="A34" s="113"/>
      <c r="B34" s="113"/>
      <c r="C34" s="113"/>
      <c r="D34" s="113"/>
      <c r="E34" s="113"/>
      <c r="F34" s="113"/>
      <c r="G34" s="113"/>
      <c r="H34" s="113"/>
      <c r="I34" s="113"/>
      <c r="J34" s="113"/>
    </row>
    <row r="35" spans="1:26" x14ac:dyDescent="0.25">
      <c r="A35" s="113"/>
      <c r="B35" s="113"/>
      <c r="C35" s="113"/>
      <c r="D35" s="113"/>
      <c r="E35" s="113"/>
      <c r="F35" s="113"/>
      <c r="G35" s="113"/>
      <c r="H35" s="113"/>
      <c r="I35" s="113"/>
      <c r="J35" s="113"/>
    </row>
    <row r="36" spans="1:26" x14ac:dyDescent="0.25">
      <c r="A36" s="113"/>
      <c r="B36" s="113"/>
      <c r="C36" s="113"/>
      <c r="D36" s="113"/>
      <c r="E36" s="113"/>
      <c r="F36" s="113"/>
      <c r="G36" s="113"/>
      <c r="H36" s="113"/>
      <c r="I36" s="113"/>
      <c r="J36" s="113"/>
    </row>
    <row r="37" spans="1:26" x14ac:dyDescent="0.25">
      <c r="A37" s="113"/>
      <c r="B37" s="113"/>
      <c r="C37" s="113"/>
      <c r="D37" s="113"/>
      <c r="E37" s="113"/>
      <c r="F37" s="113"/>
      <c r="G37" s="113"/>
      <c r="H37" s="113"/>
      <c r="I37" s="113"/>
      <c r="J37" s="113"/>
    </row>
    <row r="38" spans="1:26" x14ac:dyDescent="0.25">
      <c r="A38" s="113"/>
      <c r="B38" s="113"/>
      <c r="C38" s="113"/>
      <c r="D38" s="113"/>
      <c r="E38" s="113"/>
      <c r="F38" s="113"/>
      <c r="G38" s="113"/>
      <c r="H38" s="113"/>
      <c r="I38" s="113"/>
      <c r="J38" s="113"/>
    </row>
    <row r="39" spans="1:26" x14ac:dyDescent="0.25">
      <c r="A39" s="113"/>
      <c r="B39" s="113"/>
      <c r="C39" s="113"/>
      <c r="D39" s="113"/>
      <c r="E39" s="113"/>
      <c r="F39" s="113"/>
      <c r="G39" s="113"/>
      <c r="H39" s="113"/>
      <c r="I39" s="113"/>
      <c r="J39" s="113"/>
    </row>
    <row r="40" spans="1:26" x14ac:dyDescent="0.25">
      <c r="A40" s="113"/>
      <c r="B40" s="113"/>
      <c r="C40" s="113"/>
      <c r="D40" s="113"/>
      <c r="E40" s="113"/>
      <c r="F40" s="113"/>
      <c r="G40" s="113"/>
      <c r="H40" s="113"/>
      <c r="I40" s="113"/>
      <c r="J40" s="113"/>
    </row>
    <row r="41" spans="1:26" x14ac:dyDescent="0.25">
      <c r="A41" s="113"/>
      <c r="B41" s="113"/>
      <c r="C41" s="113"/>
      <c r="D41" s="113"/>
      <c r="E41" s="113"/>
      <c r="F41" s="113"/>
      <c r="G41" s="113"/>
      <c r="H41" s="113"/>
      <c r="I41" s="113"/>
      <c r="J41" s="113"/>
      <c r="Z41" s="114"/>
    </row>
    <row r="42" spans="1:26" x14ac:dyDescent="0.25">
      <c r="A42" s="113"/>
      <c r="B42" s="113"/>
      <c r="C42" s="113"/>
      <c r="D42" s="113"/>
      <c r="E42" s="113"/>
      <c r="F42" s="113"/>
      <c r="G42" s="113"/>
      <c r="H42" s="113"/>
      <c r="I42" s="113"/>
      <c r="J42" s="113"/>
    </row>
    <row r="43" spans="1:26" x14ac:dyDescent="0.25">
      <c r="A43" s="97"/>
      <c r="B43" s="97"/>
      <c r="C43" s="97"/>
      <c r="D43" s="97"/>
      <c r="E43" s="97"/>
      <c r="F43" s="97"/>
      <c r="G43" s="97"/>
      <c r="H43" s="97"/>
      <c r="I43" s="97"/>
      <c r="J43" s="97"/>
    </row>
    <row r="44" spans="1:26" x14ac:dyDescent="0.25">
      <c r="A44" s="97"/>
      <c r="B44" s="97"/>
      <c r="C44" s="97"/>
      <c r="D44" s="97"/>
      <c r="E44" s="97"/>
      <c r="F44" s="97"/>
      <c r="G44" s="97"/>
      <c r="H44" s="97"/>
      <c r="I44" s="97"/>
      <c r="J44" s="97"/>
    </row>
    <row r="45" spans="1:26" x14ac:dyDescent="0.25">
      <c r="A45" s="97"/>
      <c r="B45" s="97"/>
      <c r="C45" s="97"/>
      <c r="D45" s="97"/>
      <c r="E45" s="97"/>
      <c r="F45" s="97"/>
      <c r="G45" s="97"/>
      <c r="H45" s="97"/>
      <c r="I45" s="97"/>
      <c r="J45" s="97"/>
    </row>
    <row r="46" spans="1:26" x14ac:dyDescent="0.25">
      <c r="A46" s="97"/>
      <c r="B46" s="97"/>
      <c r="C46" s="97"/>
      <c r="D46" s="97"/>
      <c r="E46" s="97"/>
      <c r="F46" s="97"/>
      <c r="G46" s="97"/>
      <c r="H46" s="97"/>
      <c r="I46" s="97"/>
      <c r="J46" s="97"/>
    </row>
    <row r="47" spans="1:26" x14ac:dyDescent="0.25">
      <c r="A47" s="97"/>
      <c r="B47" s="97"/>
      <c r="C47" s="97"/>
      <c r="D47" s="97"/>
      <c r="E47" s="97"/>
      <c r="F47" s="97"/>
      <c r="G47" s="97"/>
      <c r="H47" s="97"/>
      <c r="I47" s="97"/>
      <c r="J47" s="97"/>
    </row>
    <row r="48" spans="1:26" x14ac:dyDescent="0.25">
      <c r="A48" s="97"/>
      <c r="B48" s="97"/>
      <c r="C48" s="97"/>
      <c r="D48" s="97"/>
      <c r="E48" s="97"/>
      <c r="F48" s="97"/>
      <c r="G48" s="97"/>
      <c r="H48" s="97"/>
      <c r="I48" s="97"/>
      <c r="J48" s="97"/>
    </row>
    <row r="49" spans="1:10" ht="15.75" customHeight="1" x14ac:dyDescent="0.25">
      <c r="A49" s="97"/>
      <c r="B49" s="97"/>
      <c r="C49" s="97"/>
      <c r="D49" s="97"/>
      <c r="E49" s="97"/>
      <c r="F49" s="97"/>
      <c r="G49" s="97"/>
      <c r="H49" s="97"/>
      <c r="I49" s="97"/>
      <c r="J49" s="97"/>
    </row>
    <row r="51" spans="1:10" x14ac:dyDescent="0.25">
      <c r="A51" s="112"/>
      <c r="B51" s="112"/>
      <c r="C51" s="112"/>
      <c r="D51" s="112"/>
      <c r="E51" s="112"/>
      <c r="F51" s="112"/>
      <c r="G51" s="112"/>
      <c r="H51" s="112"/>
      <c r="I51" s="112"/>
    </row>
    <row r="52" spans="1:10" x14ac:dyDescent="0.25">
      <c r="A52" s="112"/>
      <c r="B52" s="112"/>
      <c r="C52" s="112"/>
      <c r="D52" s="112"/>
      <c r="E52" s="112"/>
      <c r="F52" s="112"/>
      <c r="G52" s="112"/>
      <c r="H52" s="112"/>
      <c r="I52" s="112"/>
    </row>
  </sheetData>
  <mergeCells count="6">
    <mergeCell ref="A1:I1"/>
    <mergeCell ref="A3:A11"/>
    <mergeCell ref="A12:A20"/>
    <mergeCell ref="A21:A29"/>
    <mergeCell ref="A30:I31"/>
    <mergeCell ref="A51:I52"/>
  </mergeCells>
  <pageMargins left="0.70866141732283472" right="0.70866141732283472" top="0.74803149606299213" bottom="0.74803149606299213" header="0.31496062992125984" footer="0.31496062992125984"/>
  <pageSetup paperSize="9" scale="62" orientation="landscape" r:id="rId1"/>
  <headerFooter>
    <oddHeader>&amp;C&amp;"Calibri,Regular"&amp;13&amp;K01+000SRAD Report 2029 Transport Statistics Tameside 2018</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88F4-5739-4E94-9997-2D3EF736FBAA}">
  <sheetPr>
    <pageSetUpPr fitToPage="1"/>
  </sheetPr>
  <dimension ref="A1:Z52"/>
  <sheetViews>
    <sheetView zoomScale="75" zoomScaleNormal="75" zoomScalePageLayoutView="78" workbookViewId="0">
      <selection activeCell="D16" sqref="D16"/>
    </sheetView>
  </sheetViews>
  <sheetFormatPr defaultColWidth="8.85546875" defaultRowHeight="15" x14ac:dyDescent="0.25"/>
  <cols>
    <col min="1" max="1" width="13" style="98" customWidth="1"/>
    <col min="2" max="2" width="20.42578125" style="98" customWidth="1"/>
    <col min="3" max="3" width="18.7109375" style="98" customWidth="1"/>
    <col min="4" max="4" width="18.85546875" style="98" customWidth="1"/>
    <col min="5" max="5" width="8.140625" style="98" customWidth="1"/>
    <col min="6" max="6" width="8" style="98" customWidth="1"/>
    <col min="7" max="7" width="7.42578125" style="98" customWidth="1"/>
    <col min="8" max="8" width="7.140625" style="98" customWidth="1"/>
    <col min="9" max="9" width="8.140625" style="98" customWidth="1"/>
    <col min="10" max="10" width="14.85546875" style="98" customWidth="1"/>
    <col min="11" max="11" width="12.28515625" style="98" customWidth="1"/>
    <col min="12" max="18" width="8.85546875" style="98"/>
    <col min="19" max="19" width="4.42578125" style="98" customWidth="1"/>
    <col min="20" max="16384" width="8.85546875" style="98"/>
  </cols>
  <sheetData>
    <row r="1" spans="1:10" ht="15.75" customHeight="1" thickTop="1" x14ac:dyDescent="0.25">
      <c r="A1" s="115" t="s">
        <v>92</v>
      </c>
      <c r="B1" s="116"/>
      <c r="C1" s="116"/>
      <c r="D1" s="117"/>
      <c r="I1" s="97"/>
      <c r="J1" s="97"/>
    </row>
    <row r="2" spans="1:10" ht="30" x14ac:dyDescent="0.25">
      <c r="A2" s="73"/>
      <c r="B2" s="74" t="s">
        <v>78</v>
      </c>
      <c r="C2" s="75" t="s">
        <v>93</v>
      </c>
      <c r="D2" s="118" t="s">
        <v>94</v>
      </c>
      <c r="I2" s="97"/>
      <c r="J2" s="97"/>
    </row>
    <row r="3" spans="1:10" x14ac:dyDescent="0.25">
      <c r="A3" s="119" t="s">
        <v>84</v>
      </c>
      <c r="B3" s="78">
        <v>2011</v>
      </c>
      <c r="C3" s="120">
        <v>46</v>
      </c>
      <c r="D3" s="121">
        <v>5</v>
      </c>
      <c r="I3" s="97"/>
      <c r="J3" s="97"/>
    </row>
    <row r="4" spans="1:10" x14ac:dyDescent="0.25">
      <c r="A4" s="103"/>
      <c r="B4" s="78">
        <v>2012</v>
      </c>
      <c r="C4" s="120">
        <v>43</v>
      </c>
      <c r="D4" s="121">
        <v>4</v>
      </c>
      <c r="I4" s="97"/>
      <c r="J4" s="97"/>
    </row>
    <row r="5" spans="1:10" x14ac:dyDescent="0.25">
      <c r="A5" s="103"/>
      <c r="B5" s="78">
        <v>2013</v>
      </c>
      <c r="C5" s="120">
        <v>79</v>
      </c>
      <c r="D5" s="121">
        <v>5</v>
      </c>
      <c r="I5" s="97"/>
      <c r="J5" s="97"/>
    </row>
    <row r="6" spans="1:10" x14ac:dyDescent="0.25">
      <c r="A6" s="103"/>
      <c r="B6" s="78">
        <v>2014</v>
      </c>
      <c r="C6" s="120">
        <v>67</v>
      </c>
      <c r="D6" s="121">
        <v>2</v>
      </c>
      <c r="I6" s="97"/>
      <c r="J6" s="97"/>
    </row>
    <row r="7" spans="1:10" x14ac:dyDescent="0.25">
      <c r="A7" s="103"/>
      <c r="B7" s="78">
        <v>2015</v>
      </c>
      <c r="C7" s="120">
        <v>67</v>
      </c>
      <c r="D7" s="121">
        <v>0</v>
      </c>
      <c r="I7" s="97"/>
      <c r="J7" s="97"/>
    </row>
    <row r="8" spans="1:10" x14ac:dyDescent="0.25">
      <c r="A8" s="103"/>
      <c r="B8" s="78">
        <v>2016</v>
      </c>
      <c r="C8" s="120">
        <v>96</v>
      </c>
      <c r="D8" s="121">
        <v>4</v>
      </c>
      <c r="I8" s="97"/>
      <c r="J8" s="97"/>
    </row>
    <row r="9" spans="1:10" x14ac:dyDescent="0.25">
      <c r="A9" s="103"/>
      <c r="B9" s="78">
        <v>2017</v>
      </c>
      <c r="C9" s="120">
        <v>46</v>
      </c>
      <c r="D9" s="121">
        <v>1</v>
      </c>
      <c r="I9" s="97"/>
      <c r="J9" s="97"/>
    </row>
    <row r="10" spans="1:10" ht="15.75" thickBot="1" x14ac:dyDescent="0.3">
      <c r="A10" s="105"/>
      <c r="B10" s="122">
        <v>2018</v>
      </c>
      <c r="C10" s="123">
        <v>53</v>
      </c>
      <c r="D10" s="124">
        <v>2</v>
      </c>
      <c r="I10" s="97"/>
      <c r="J10" s="97"/>
    </row>
    <row r="11" spans="1:10" x14ac:dyDescent="0.25">
      <c r="A11" s="119" t="s">
        <v>85</v>
      </c>
      <c r="B11" s="100">
        <v>2011</v>
      </c>
      <c r="C11" s="125">
        <v>231</v>
      </c>
      <c r="D11" s="126">
        <v>0</v>
      </c>
      <c r="I11" s="97"/>
      <c r="J11" s="97"/>
    </row>
    <row r="12" spans="1:10" x14ac:dyDescent="0.25">
      <c r="A12" s="103"/>
      <c r="B12" s="78">
        <v>2012</v>
      </c>
      <c r="C12" s="120">
        <v>95</v>
      </c>
      <c r="D12" s="121">
        <v>2</v>
      </c>
      <c r="I12" s="97"/>
      <c r="J12" s="97"/>
    </row>
    <row r="13" spans="1:10" x14ac:dyDescent="0.25">
      <c r="A13" s="103"/>
      <c r="B13" s="78">
        <v>2013</v>
      </c>
      <c r="C13" s="120">
        <v>267</v>
      </c>
      <c r="D13" s="121">
        <v>2</v>
      </c>
      <c r="I13" s="97"/>
      <c r="J13" s="97"/>
    </row>
    <row r="14" spans="1:10" x14ac:dyDescent="0.25">
      <c r="A14" s="103"/>
      <c r="B14" s="78">
        <v>2014</v>
      </c>
      <c r="C14" s="120">
        <v>238</v>
      </c>
      <c r="D14" s="121">
        <v>1</v>
      </c>
      <c r="I14" s="97"/>
      <c r="J14" s="97"/>
    </row>
    <row r="15" spans="1:10" x14ac:dyDescent="0.25">
      <c r="A15" s="103"/>
      <c r="B15" s="78">
        <v>2015</v>
      </c>
      <c r="C15" s="120">
        <v>175</v>
      </c>
      <c r="D15" s="121">
        <v>1</v>
      </c>
      <c r="I15" s="97"/>
      <c r="J15" s="97"/>
    </row>
    <row r="16" spans="1:10" x14ac:dyDescent="0.25">
      <c r="A16" s="103"/>
      <c r="B16" s="78">
        <v>2016</v>
      </c>
      <c r="C16" s="120">
        <v>229</v>
      </c>
      <c r="D16" s="121">
        <v>0</v>
      </c>
      <c r="I16" s="97"/>
      <c r="J16" s="97"/>
    </row>
    <row r="17" spans="1:10" x14ac:dyDescent="0.25">
      <c r="A17" s="103"/>
      <c r="B17" s="78">
        <v>2017</v>
      </c>
      <c r="C17" s="120">
        <v>195</v>
      </c>
      <c r="D17" s="121">
        <v>2</v>
      </c>
      <c r="I17" s="97"/>
      <c r="J17" s="97"/>
    </row>
    <row r="18" spans="1:10" ht="15.75" thickBot="1" x14ac:dyDescent="0.3">
      <c r="A18" s="105"/>
      <c r="B18" s="122">
        <v>2018</v>
      </c>
      <c r="C18" s="123">
        <v>265</v>
      </c>
      <c r="D18" s="124">
        <v>2</v>
      </c>
      <c r="I18" s="97"/>
      <c r="J18" s="97"/>
    </row>
    <row r="19" spans="1:10" x14ac:dyDescent="0.25">
      <c r="A19" s="119" t="s">
        <v>87</v>
      </c>
      <c r="B19" s="100">
        <v>2011</v>
      </c>
      <c r="C19" s="125">
        <v>281</v>
      </c>
      <c r="D19" s="126">
        <v>4</v>
      </c>
      <c r="I19" s="97"/>
      <c r="J19" s="97"/>
    </row>
    <row r="20" spans="1:10" x14ac:dyDescent="0.25">
      <c r="A20" s="103"/>
      <c r="B20" s="78">
        <v>2012</v>
      </c>
      <c r="C20" s="120">
        <v>117</v>
      </c>
      <c r="D20" s="121">
        <v>6</v>
      </c>
      <c r="I20" s="97"/>
      <c r="J20" s="97"/>
    </row>
    <row r="21" spans="1:10" x14ac:dyDescent="0.25">
      <c r="A21" s="103"/>
      <c r="B21" s="78">
        <v>2013</v>
      </c>
      <c r="C21" s="120">
        <v>171</v>
      </c>
      <c r="D21" s="121">
        <v>7</v>
      </c>
      <c r="I21" s="97"/>
      <c r="J21" s="97"/>
    </row>
    <row r="22" spans="1:10" x14ac:dyDescent="0.25">
      <c r="A22" s="103"/>
      <c r="B22" s="78">
        <v>2014</v>
      </c>
      <c r="C22" s="120">
        <v>222</v>
      </c>
      <c r="D22" s="121">
        <v>2</v>
      </c>
      <c r="I22" s="97"/>
      <c r="J22" s="97"/>
    </row>
    <row r="23" spans="1:10" x14ac:dyDescent="0.25">
      <c r="A23" s="103"/>
      <c r="B23" s="78">
        <v>2015</v>
      </c>
      <c r="C23" s="120">
        <v>188</v>
      </c>
      <c r="D23" s="121">
        <v>3</v>
      </c>
      <c r="I23" s="97"/>
      <c r="J23" s="97"/>
    </row>
    <row r="24" spans="1:10" x14ac:dyDescent="0.25">
      <c r="A24" s="103"/>
      <c r="B24" s="78">
        <v>2016</v>
      </c>
      <c r="C24" s="120">
        <v>202</v>
      </c>
      <c r="D24" s="121">
        <v>3</v>
      </c>
      <c r="I24" s="97"/>
      <c r="J24" s="97"/>
    </row>
    <row r="25" spans="1:10" x14ac:dyDescent="0.25">
      <c r="A25" s="103"/>
      <c r="B25" s="78">
        <v>2017</v>
      </c>
      <c r="C25" s="120">
        <v>189</v>
      </c>
      <c r="D25" s="121">
        <v>1</v>
      </c>
      <c r="I25" s="97"/>
      <c r="J25" s="97"/>
    </row>
    <row r="26" spans="1:10" ht="15.75" thickBot="1" x14ac:dyDescent="0.3">
      <c r="A26" s="110"/>
      <c r="B26" s="127">
        <v>2018</v>
      </c>
      <c r="C26" s="128">
        <v>178</v>
      </c>
      <c r="D26" s="129">
        <v>2</v>
      </c>
      <c r="I26" s="97"/>
      <c r="J26" s="97"/>
    </row>
    <row r="27" spans="1:10" ht="15.75" thickTop="1" x14ac:dyDescent="0.25">
      <c r="A27" s="97"/>
      <c r="I27" s="97"/>
      <c r="J27" s="97"/>
    </row>
    <row r="28" spans="1:10" x14ac:dyDescent="0.25">
      <c r="A28" s="97"/>
      <c r="I28" s="97"/>
      <c r="J28" s="97"/>
    </row>
    <row r="29" spans="1:10" x14ac:dyDescent="0.25">
      <c r="A29" s="97"/>
      <c r="I29" s="97"/>
      <c r="J29" s="97"/>
    </row>
    <row r="30" spans="1:10" x14ac:dyDescent="0.25">
      <c r="A30" s="97"/>
      <c r="I30" s="97"/>
      <c r="J30" s="97"/>
    </row>
    <row r="31" spans="1:10" x14ac:dyDescent="0.25">
      <c r="A31" s="97"/>
      <c r="I31" s="97"/>
      <c r="J31" s="97"/>
    </row>
    <row r="32" spans="1:10" x14ac:dyDescent="0.25">
      <c r="A32" s="113"/>
      <c r="B32" s="113"/>
      <c r="C32" s="113"/>
      <c r="D32" s="113"/>
      <c r="E32" s="113"/>
      <c r="F32" s="113"/>
      <c r="G32" s="113"/>
      <c r="H32" s="113"/>
      <c r="I32" s="113"/>
      <c r="J32" s="113"/>
    </row>
    <row r="33" spans="1:26" x14ac:dyDescent="0.25">
      <c r="A33" s="113"/>
      <c r="B33" s="113"/>
      <c r="C33" s="113"/>
      <c r="D33" s="113"/>
      <c r="E33" s="113"/>
      <c r="F33" s="113"/>
      <c r="G33" s="113"/>
      <c r="H33" s="113"/>
      <c r="I33" s="113"/>
      <c r="J33" s="113"/>
    </row>
    <row r="34" spans="1:26" x14ac:dyDescent="0.25">
      <c r="A34" s="113"/>
      <c r="B34" s="113"/>
      <c r="C34" s="113"/>
      <c r="D34" s="113"/>
      <c r="E34" s="113"/>
      <c r="F34" s="113"/>
      <c r="G34" s="113"/>
      <c r="H34" s="113"/>
      <c r="I34" s="113"/>
      <c r="J34" s="113"/>
    </row>
    <row r="35" spans="1:26" x14ac:dyDescent="0.25">
      <c r="A35" s="113"/>
      <c r="B35" s="113"/>
      <c r="C35" s="113"/>
      <c r="D35" s="113"/>
      <c r="E35" s="113"/>
      <c r="F35" s="113"/>
      <c r="G35" s="113"/>
      <c r="H35" s="113"/>
      <c r="I35" s="113"/>
      <c r="J35" s="113"/>
    </row>
    <row r="36" spans="1:26" x14ac:dyDescent="0.25">
      <c r="A36" s="113"/>
      <c r="B36" s="113"/>
      <c r="C36" s="113"/>
      <c r="D36" s="113"/>
      <c r="E36" s="113"/>
      <c r="F36" s="113"/>
      <c r="G36" s="113"/>
      <c r="H36" s="113"/>
      <c r="I36" s="113"/>
      <c r="J36" s="113"/>
    </row>
    <row r="37" spans="1:26" x14ac:dyDescent="0.25">
      <c r="A37" s="113"/>
      <c r="B37" s="113"/>
      <c r="C37" s="113"/>
      <c r="D37" s="113"/>
      <c r="E37" s="113"/>
      <c r="F37" s="113"/>
      <c r="G37" s="113"/>
      <c r="H37" s="113"/>
      <c r="I37" s="113"/>
      <c r="J37" s="113"/>
    </row>
    <row r="38" spans="1:26" x14ac:dyDescent="0.25">
      <c r="A38" s="113"/>
      <c r="B38" s="113"/>
      <c r="C38" s="113"/>
      <c r="D38" s="113"/>
      <c r="E38" s="113"/>
      <c r="F38" s="113"/>
      <c r="G38" s="113"/>
      <c r="H38" s="113"/>
      <c r="I38" s="113"/>
      <c r="J38" s="113"/>
    </row>
    <row r="39" spans="1:26" x14ac:dyDescent="0.25">
      <c r="A39" s="113"/>
      <c r="B39" s="113"/>
      <c r="C39" s="113"/>
      <c r="D39" s="113"/>
      <c r="E39" s="113"/>
      <c r="F39" s="113"/>
      <c r="G39" s="113"/>
      <c r="H39" s="113"/>
      <c r="I39" s="113"/>
      <c r="J39" s="113"/>
    </row>
    <row r="40" spans="1:26" x14ac:dyDescent="0.25">
      <c r="A40" s="113"/>
      <c r="B40" s="113"/>
      <c r="C40" s="113"/>
      <c r="D40" s="113"/>
      <c r="E40" s="113"/>
      <c r="F40" s="113"/>
      <c r="G40" s="113"/>
      <c r="H40" s="113"/>
      <c r="I40" s="113"/>
      <c r="J40" s="113"/>
    </row>
    <row r="41" spans="1:26" x14ac:dyDescent="0.25">
      <c r="A41" s="113"/>
      <c r="B41" s="113"/>
      <c r="C41" s="113"/>
      <c r="D41" s="113"/>
      <c r="E41" s="113"/>
      <c r="F41" s="113"/>
      <c r="G41" s="113"/>
      <c r="H41" s="113"/>
      <c r="I41" s="113"/>
      <c r="J41" s="113"/>
      <c r="Z41" s="114"/>
    </row>
    <row r="42" spans="1:26" x14ac:dyDescent="0.25">
      <c r="A42" s="113"/>
      <c r="B42" s="113"/>
      <c r="C42" s="113"/>
      <c r="D42" s="113"/>
      <c r="E42" s="113"/>
      <c r="F42" s="113"/>
      <c r="G42" s="113"/>
      <c r="H42" s="113"/>
      <c r="I42" s="113"/>
      <c r="J42" s="113"/>
    </row>
    <row r="43" spans="1:26" x14ac:dyDescent="0.25">
      <c r="A43" s="97"/>
      <c r="B43" s="97"/>
      <c r="C43" s="97"/>
      <c r="D43" s="97"/>
      <c r="E43" s="97"/>
      <c r="F43" s="97"/>
      <c r="G43" s="97"/>
      <c r="H43" s="97"/>
      <c r="I43" s="97"/>
      <c r="J43" s="97"/>
    </row>
    <row r="44" spans="1:26" x14ac:dyDescent="0.25">
      <c r="A44" s="97"/>
      <c r="B44" s="97"/>
      <c r="C44" s="97"/>
      <c r="D44" s="97"/>
      <c r="E44" s="97"/>
      <c r="F44" s="97"/>
      <c r="G44" s="97"/>
      <c r="H44" s="97"/>
      <c r="I44" s="97"/>
      <c r="J44" s="97"/>
    </row>
    <row r="45" spans="1:26" x14ac:dyDescent="0.25">
      <c r="A45" s="97"/>
      <c r="B45" s="97"/>
      <c r="C45" s="97"/>
      <c r="D45" s="97"/>
      <c r="E45" s="97"/>
      <c r="F45" s="97"/>
      <c r="G45" s="97"/>
      <c r="H45" s="97"/>
      <c r="I45" s="97"/>
      <c r="J45" s="97"/>
    </row>
    <row r="46" spans="1:26" x14ac:dyDescent="0.25">
      <c r="A46" s="97"/>
      <c r="B46" s="97"/>
      <c r="C46" s="97"/>
      <c r="D46" s="97"/>
      <c r="E46" s="97"/>
      <c r="F46" s="97"/>
      <c r="G46" s="97"/>
      <c r="H46" s="97"/>
      <c r="I46" s="97"/>
      <c r="J46" s="97"/>
    </row>
    <row r="47" spans="1:26" x14ac:dyDescent="0.25">
      <c r="A47" s="97"/>
      <c r="B47" s="97"/>
      <c r="C47" s="97"/>
      <c r="D47" s="97"/>
      <c r="E47" s="97"/>
      <c r="F47" s="97"/>
      <c r="G47" s="97"/>
      <c r="H47" s="97"/>
      <c r="I47" s="97"/>
      <c r="J47" s="97"/>
    </row>
    <row r="48" spans="1:26" x14ac:dyDescent="0.25">
      <c r="A48" s="97"/>
      <c r="B48" s="97"/>
      <c r="C48" s="97"/>
      <c r="D48" s="97"/>
      <c r="E48" s="97"/>
      <c r="F48" s="97"/>
      <c r="G48" s="97"/>
      <c r="H48" s="97"/>
      <c r="I48" s="97"/>
      <c r="J48" s="97"/>
    </row>
    <row r="49" spans="1:10" ht="15.75" customHeight="1" x14ac:dyDescent="0.25">
      <c r="A49" s="97"/>
      <c r="B49" s="97"/>
      <c r="C49" s="97"/>
      <c r="D49" s="97"/>
      <c r="E49" s="97"/>
      <c r="F49" s="97"/>
      <c r="G49" s="97"/>
      <c r="H49" s="97"/>
      <c r="I49" s="97"/>
      <c r="J49" s="97"/>
    </row>
    <row r="51" spans="1:10" x14ac:dyDescent="0.25">
      <c r="A51" s="112"/>
      <c r="B51" s="112"/>
      <c r="C51" s="112"/>
      <c r="D51" s="112"/>
      <c r="E51" s="112"/>
      <c r="F51" s="112"/>
      <c r="G51" s="112"/>
      <c r="H51" s="112"/>
      <c r="I51" s="112"/>
    </row>
    <row r="52" spans="1:10" x14ac:dyDescent="0.25">
      <c r="A52" s="112"/>
      <c r="B52" s="112"/>
      <c r="C52" s="112"/>
      <c r="D52" s="112"/>
      <c r="E52" s="112"/>
      <c r="F52" s="112"/>
      <c r="G52" s="112"/>
      <c r="H52" s="112"/>
      <c r="I52" s="112"/>
    </row>
  </sheetData>
  <mergeCells count="5">
    <mergeCell ref="A1:D1"/>
    <mergeCell ref="A3:A10"/>
    <mergeCell ref="A11:A18"/>
    <mergeCell ref="A19:A26"/>
    <mergeCell ref="A51:I52"/>
  </mergeCells>
  <pageMargins left="0.70866141732283472" right="0.70866141732283472" top="0.74803149606299213" bottom="0.74803149606299213" header="0.31496062992125984" footer="0.31496062992125984"/>
  <pageSetup paperSize="9" scale="56" orientation="landscape" r:id="rId1"/>
  <headerFooter>
    <oddHeader>&amp;C&amp;"Calibri,Regular"&amp;13&amp;K01+000SRAD Report 2029 Transport Statistics Tameside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Key Centre Notes</vt:lpstr>
      <vt:lpstr>Cordon Map</vt:lpstr>
      <vt:lpstr>Table 17 Key Centre Surveys AM</vt:lpstr>
      <vt:lpstr>Table 18 Key Centre Surveys OP</vt:lpstr>
      <vt:lpstr>Table 19 Key Centre Surveys PM</vt:lpstr>
      <vt:lpstr>Tables 20-22 KC New Dev</vt:lpstr>
      <vt:lpstr>Tab 23  KC Traffic Trend</vt:lpstr>
      <vt:lpstr>Tab 24  KC New Dev Trend</vt:lpstr>
      <vt:lpstr>Tab 25 New Dev Ped Trend</vt:lpstr>
      <vt:lpstr>Tabs 26 &amp; 27 KC Car Occupancy</vt:lpstr>
      <vt:lpstr>Table 28 &amp; 29 Rail Met to KC</vt:lpstr>
      <vt:lpstr>Table 30 Walk to KC</vt:lpstr>
      <vt:lpstr>Table 31 KC Car&amp;Non-CarTrip</vt:lpstr>
      <vt:lpstr>'Cordon Map'!Print_Area</vt:lpstr>
      <vt:lpstr>'Tab 23  KC Traffic Trend'!Print_Area</vt:lpstr>
      <vt:lpstr>'Tab 24  KC New Dev Trend'!Print_Area</vt:lpstr>
      <vt:lpstr>'Tab 25 New Dev Ped Trend'!Print_Area</vt:lpstr>
      <vt:lpstr>'Table 17 Key Centre Surveys AM'!Print_Area</vt:lpstr>
      <vt:lpstr>'Table 18 Key Centre Surveys OP'!Print_Area</vt:lpstr>
      <vt:lpstr>'Table 19 Key Centre Surveys PM'!Print_Area</vt:lpstr>
      <vt:lpstr>'Table 28 &amp; 29 Rail Met to KC'!Print_Area</vt:lpstr>
      <vt:lpstr>'Table 30 Walk to KC'!Print_Area</vt:lpstr>
      <vt:lpstr>'Table 31 KC Car&amp;Non-CarTrip'!Print_Area</vt:lpstr>
      <vt:lpstr>'Tables 20-22 KC New Dev'!Print_Area</vt:lpstr>
      <vt:lpstr>'Tabs 26 &amp; 27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2020-06-11T13:07:25Z</dcterms:created>
  <dcterms:modified xsi:type="dcterms:W3CDTF">2020-06-11T14:12:51Z</dcterms:modified>
</cp:coreProperties>
</file>